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firstSheet="2" activeTab="2"/>
  </bookViews>
  <sheets>
    <sheet name="Приложение №1" sheetId="9" state="hidden" r:id="rId1"/>
    <sheet name="Лист1" sheetId="10" state="hidden" r:id="rId2"/>
    <sheet name="Приложение № 1 с указанием сумм" sheetId="8" r:id="rId3"/>
    <sheet name="Приложение №1 без суммы" sheetId="11" r:id="rId4"/>
  </sheets>
  <definedNames>
    <definedName name="_xlnm._FilterDatabase" localSheetId="2" hidden="1">'Приложение № 1 с указанием сумм'!$A$1:$L$613</definedName>
  </definedNames>
  <calcPr calcId="144525"/>
</workbook>
</file>

<file path=xl/calcChain.xml><?xml version="1.0" encoding="utf-8"?>
<calcChain xmlns="http://schemas.openxmlformats.org/spreadsheetml/2006/main">
  <c r="H473" i="11" l="1"/>
  <c r="E472" i="11" s="1"/>
  <c r="H150" i="11"/>
  <c r="L149" i="11"/>
  <c r="E26" i="11"/>
  <c r="G9" i="11"/>
  <c r="G8" i="11"/>
  <c r="G9" i="8" l="1"/>
  <c r="G8" i="8"/>
  <c r="H473" i="8"/>
  <c r="E472" i="8" s="1"/>
  <c r="H150" i="8"/>
  <c r="E149" i="8" s="1"/>
  <c r="L149" i="8"/>
  <c r="I323" i="11" l="1"/>
  <c r="E26" i="9"/>
  <c r="G9" i="9"/>
  <c r="G11" i="9" s="1"/>
  <c r="G13" i="9" s="1"/>
  <c r="G8" i="9"/>
  <c r="G336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4" i="8"/>
  <c r="G533" i="8"/>
  <c r="G532" i="8"/>
  <c r="G531" i="8"/>
  <c r="G530" i="8"/>
  <c r="G529" i="8"/>
  <c r="G528" i="8"/>
  <c r="G527" i="8"/>
  <c r="G526" i="8"/>
  <c r="G525" i="8"/>
  <c r="G524" i="8"/>
  <c r="G522" i="8"/>
  <c r="G521" i="8"/>
  <c r="G520" i="8"/>
  <c r="G519" i="8"/>
  <c r="G517" i="8"/>
  <c r="G516" i="8"/>
  <c r="G515" i="8"/>
  <c r="G514" i="8"/>
  <c r="G513" i="8"/>
  <c r="G512" i="8"/>
  <c r="G511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3" i="8"/>
  <c r="G492" i="8"/>
  <c r="G491" i="8"/>
  <c r="G490" i="8"/>
  <c r="G488" i="8"/>
  <c r="G487" i="8"/>
  <c r="G486" i="8"/>
  <c r="G485" i="8"/>
  <c r="G484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29" i="8"/>
  <c r="G428" i="8"/>
  <c r="G426" i="8"/>
  <c r="G425" i="8"/>
  <c r="G424" i="8"/>
  <c r="G423" i="8"/>
  <c r="G422" i="8"/>
  <c r="G421" i="8"/>
  <c r="G420" i="8"/>
  <c r="G419" i="8"/>
  <c r="G418" i="8"/>
  <c r="G416" i="8"/>
  <c r="G415" i="8"/>
  <c r="G414" i="8"/>
  <c r="G413" i="8"/>
  <c r="G412" i="8"/>
  <c r="G411" i="8"/>
  <c r="G410" i="8"/>
  <c r="G409" i="8"/>
  <c r="G408" i="8"/>
  <c r="G407" i="8"/>
  <c r="G406" i="8"/>
  <c r="G404" i="8"/>
  <c r="G403" i="8"/>
  <c r="G402" i="8"/>
  <c r="G401" i="8"/>
  <c r="G400" i="8"/>
  <c r="G399" i="8"/>
  <c r="G398" i="8"/>
  <c r="G397" i="8"/>
  <c r="G396" i="8"/>
  <c r="G395" i="8"/>
  <c r="G393" i="8"/>
  <c r="G392" i="8"/>
  <c r="G391" i="8"/>
  <c r="G390" i="8"/>
  <c r="G389" i="8"/>
  <c r="G388" i="8"/>
  <c r="G387" i="8"/>
  <c r="G386" i="8"/>
  <c r="G385" i="8"/>
  <c r="G384" i="8"/>
  <c r="G383" i="8"/>
  <c r="G381" i="8"/>
  <c r="G380" i="8"/>
  <c r="G379" i="8"/>
  <c r="G378" i="8"/>
  <c r="G377" i="8"/>
  <c r="G375" i="8"/>
  <c r="G374" i="8"/>
  <c r="G373" i="8"/>
  <c r="G372" i="8"/>
  <c r="G371" i="8"/>
  <c r="G368" i="8"/>
  <c r="G367" i="8"/>
  <c r="G366" i="8"/>
  <c r="G365" i="8"/>
  <c r="G364" i="8"/>
  <c r="G363" i="8"/>
  <c r="G362" i="8"/>
  <c r="G360" i="8"/>
  <c r="G359" i="8"/>
  <c r="G358" i="8"/>
  <c r="G357" i="8"/>
  <c r="G356" i="8"/>
  <c r="G355" i="8"/>
  <c r="G353" i="8"/>
  <c r="G352" i="8"/>
  <c r="G351" i="8"/>
  <c r="G350" i="8"/>
  <c r="G349" i="8"/>
  <c r="G348" i="8"/>
  <c r="G347" i="8"/>
  <c r="G345" i="8"/>
  <c r="G344" i="8"/>
  <c r="G343" i="8"/>
  <c r="G342" i="8"/>
  <c r="G341" i="8"/>
  <c r="G340" i="8"/>
  <c r="G339" i="8"/>
  <c r="G338" i="8"/>
  <c r="G337" i="8"/>
  <c r="G334" i="8"/>
  <c r="G333" i="8"/>
  <c r="G332" i="8"/>
  <c r="G331" i="8"/>
  <c r="G330" i="8"/>
  <c r="G329" i="8"/>
  <c r="G328" i="8"/>
  <c r="G327" i="8"/>
  <c r="G326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275" i="8"/>
  <c r="G276" i="8"/>
  <c r="G277" i="8"/>
  <c r="G278" i="8"/>
  <c r="G279" i="8"/>
  <c r="G280" i="8"/>
  <c r="G281" i="8"/>
  <c r="G282" i="8"/>
  <c r="G283" i="8"/>
  <c r="G284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08" i="8"/>
  <c r="G207" i="8"/>
  <c r="G205" i="8"/>
  <c r="G204" i="8"/>
  <c r="G203" i="8"/>
  <c r="G202" i="8"/>
  <c r="G201" i="8"/>
  <c r="G200" i="8"/>
  <c r="G199" i="8"/>
  <c r="G197" i="8"/>
  <c r="G196" i="8"/>
  <c r="G195" i="8"/>
  <c r="G194" i="8"/>
  <c r="G193" i="8"/>
  <c r="G192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4" i="8"/>
  <c r="G163" i="8"/>
  <c r="G162" i="8"/>
  <c r="G161" i="8"/>
  <c r="G158" i="8"/>
  <c r="G159" i="8"/>
  <c r="G157" i="8"/>
  <c r="G154" i="8"/>
  <c r="G153" i="8"/>
  <c r="G150" i="8"/>
  <c r="G151" i="8"/>
  <c r="G152" i="8"/>
  <c r="G146" i="8"/>
  <c r="G147" i="8"/>
  <c r="G148" i="8"/>
  <c r="G149" i="8"/>
  <c r="G139" i="8"/>
  <c r="G140" i="8"/>
  <c r="G141" i="8"/>
  <c r="G142" i="8"/>
  <c r="G143" i="8"/>
  <c r="G144" i="8"/>
  <c r="G145" i="8"/>
  <c r="G132" i="8"/>
  <c r="G133" i="8"/>
  <c r="G134" i="8"/>
  <c r="G135" i="8"/>
  <c r="G136" i="8"/>
  <c r="G137" i="8"/>
  <c r="G138" i="8"/>
  <c r="G126" i="8"/>
  <c r="G127" i="8"/>
  <c r="G128" i="8"/>
  <c r="G129" i="8"/>
  <c r="G130" i="8"/>
  <c r="G131" i="8"/>
  <c r="G125" i="8"/>
  <c r="G124" i="8"/>
  <c r="G123" i="8"/>
  <c r="G122" i="8"/>
  <c r="G121" i="8"/>
  <c r="G120" i="8"/>
  <c r="G119" i="8"/>
  <c r="G118" i="8"/>
  <c r="G117" i="8"/>
  <c r="G115" i="8"/>
  <c r="G114" i="8"/>
  <c r="G113" i="8"/>
  <c r="G112" i="8"/>
  <c r="G111" i="8"/>
  <c r="G109" i="8"/>
  <c r="G108" i="8" s="1"/>
  <c r="G107" i="8"/>
  <c r="G106" i="8"/>
  <c r="G105" i="8"/>
  <c r="G104" i="8"/>
  <c r="G103" i="8"/>
  <c r="G102" i="8"/>
  <c r="G101" i="8"/>
  <c r="G100" i="8"/>
  <c r="G99" i="8"/>
  <c r="G98" i="8"/>
  <c r="G96" i="8"/>
  <c r="G95" i="8"/>
  <c r="G94" i="8"/>
  <c r="G93" i="8"/>
  <c r="G92" i="8"/>
  <c r="G91" i="8"/>
  <c r="G90" i="8"/>
  <c r="G89" i="8"/>
  <c r="G87" i="8"/>
  <c r="G86" i="8"/>
  <c r="G85" i="8"/>
  <c r="G84" i="8"/>
  <c r="G83" i="8"/>
  <c r="G82" i="8"/>
  <c r="G81" i="8"/>
  <c r="G78" i="8"/>
  <c r="G77" i="8"/>
  <c r="G76" i="8"/>
  <c r="G75" i="8"/>
  <c r="G74" i="8"/>
  <c r="G73" i="8"/>
  <c r="G72" i="8"/>
  <c r="G70" i="8"/>
  <c r="G69" i="8"/>
  <c r="G68" i="8"/>
  <c r="G64" i="8"/>
  <c r="G65" i="8"/>
  <c r="G66" i="8"/>
  <c r="G63" i="8"/>
  <c r="G61" i="8"/>
  <c r="G60" i="8"/>
  <c r="G58" i="8"/>
  <c r="G57" i="8"/>
  <c r="G56" i="8"/>
  <c r="G55" i="8"/>
  <c r="G53" i="8"/>
  <c r="G52" i="8"/>
  <c r="G51" i="8"/>
  <c r="G50" i="8"/>
  <c r="G49" i="8"/>
  <c r="G45" i="8"/>
  <c r="G46" i="8"/>
  <c r="G47" i="8"/>
  <c r="G44" i="8"/>
  <c r="G42" i="8"/>
  <c r="G41" i="8"/>
  <c r="G40" i="8"/>
  <c r="G39" i="8"/>
  <c r="G37" i="8"/>
  <c r="G36" i="8"/>
  <c r="G35" i="8"/>
  <c r="G34" i="8"/>
  <c r="G33" i="8"/>
  <c r="G28" i="8"/>
  <c r="G29" i="8"/>
  <c r="G30" i="8"/>
  <c r="G31" i="8"/>
  <c r="G27" i="8"/>
  <c r="G26" i="10"/>
  <c r="E26" i="10"/>
  <c r="G11" i="10"/>
  <c r="G13" i="10" s="1"/>
  <c r="M9" i="10"/>
  <c r="G9" i="10"/>
  <c r="G8" i="10"/>
  <c r="I24" i="11" l="1"/>
  <c r="I149" i="11" s="1"/>
  <c r="G430" i="8"/>
  <c r="G494" i="8"/>
  <c r="G523" i="8"/>
  <c r="G361" i="8"/>
  <c r="G382" i="8"/>
  <c r="G394" i="8"/>
  <c r="G405" i="8"/>
  <c r="G417" i="8"/>
  <c r="G427" i="8"/>
  <c r="G354" i="8"/>
  <c r="G370" i="8"/>
  <c r="G483" i="8"/>
  <c r="G535" i="8"/>
  <c r="G325" i="8"/>
  <c r="G346" i="8"/>
  <c r="G518" i="8"/>
  <c r="G376" i="8"/>
  <c r="G454" i="8"/>
  <c r="G489" i="8"/>
  <c r="G510" i="8"/>
  <c r="G335" i="8"/>
  <c r="G206" i="8"/>
  <c r="G48" i="8"/>
  <c r="G67" i="8"/>
  <c r="G88" i="8"/>
  <c r="G97" i="8"/>
  <c r="G156" i="8"/>
  <c r="G110" i="8"/>
  <c r="G54" i="8"/>
  <c r="G59" i="8"/>
  <c r="G198" i="8"/>
  <c r="G32" i="8"/>
  <c r="G38" i="8"/>
  <c r="G43" i="8"/>
  <c r="G80" i="8"/>
  <c r="G62" i="8"/>
  <c r="G71" i="8"/>
  <c r="G116" i="8"/>
  <c r="G160" i="8"/>
  <c r="G165" i="8"/>
  <c r="G178" i="8"/>
  <c r="G191" i="8"/>
  <c r="I23" i="11" l="1"/>
  <c r="G10" i="11"/>
  <c r="G155" i="8"/>
  <c r="G482" i="8"/>
  <c r="G324" i="8"/>
  <c r="G26" i="8"/>
  <c r="G25" i="8" s="1"/>
  <c r="E26" i="8"/>
  <c r="G11" i="11" l="1"/>
  <c r="J10" i="11"/>
  <c r="G24" i="8"/>
  <c r="G323" i="8"/>
  <c r="I323" i="8" s="1"/>
  <c r="G13" i="11" l="1"/>
  <c r="K12" i="11"/>
  <c r="I24" i="8"/>
  <c r="I149" i="8" s="1"/>
  <c r="G23" i="8"/>
  <c r="I23" i="8" l="1"/>
  <c r="G10" i="8"/>
  <c r="G11" i="8" l="1"/>
  <c r="J10" i="8"/>
  <c r="K12" i="8" l="1"/>
  <c r="G13" i="8"/>
</calcChain>
</file>

<file path=xl/sharedStrings.xml><?xml version="1.0" encoding="utf-8"?>
<sst xmlns="http://schemas.openxmlformats.org/spreadsheetml/2006/main" count="8860" uniqueCount="1413">
  <si>
    <t>Наименование</t>
  </si>
  <si>
    <t>Кол-во</t>
  </si>
  <si>
    <t>Раздел ЦНИПР, в том числе:</t>
  </si>
  <si>
    <t>ПУ "КАЛАМКАСМУНАЙГАЗ"</t>
  </si>
  <si>
    <t>Материалы по ЦНИПР</t>
  </si>
  <si>
    <t>шт</t>
  </si>
  <si>
    <t>Бюретки</t>
  </si>
  <si>
    <t>Стаканы химические стойкие</t>
  </si>
  <si>
    <t xml:space="preserve">Стаканчики для взвешивания </t>
  </si>
  <si>
    <t>Стаканчики для взвешивания высокие</t>
  </si>
  <si>
    <t xml:space="preserve">Уплотнительная резина крышки моечной машины </t>
  </si>
  <si>
    <t>Кювета для фотометра КФК-3</t>
  </si>
  <si>
    <t>Реактивы по ЦНИПР</t>
  </si>
  <si>
    <t>Химические кислоты</t>
  </si>
  <si>
    <t xml:space="preserve">Кислота азотная  </t>
  </si>
  <si>
    <t>ГОСТ 4461-77</t>
  </si>
  <si>
    <t xml:space="preserve">Кислота борная </t>
  </si>
  <si>
    <t>ГОСТ 9656-61</t>
  </si>
  <si>
    <t>Кислота розоловая (аурин)</t>
  </si>
  <si>
    <t xml:space="preserve">Кислота сульфосалициловая </t>
  </si>
  <si>
    <t>ГОСТ 4478-68</t>
  </si>
  <si>
    <t>кг</t>
  </si>
  <si>
    <t>Кислота сульфаниловая</t>
  </si>
  <si>
    <t>ГОСТ 5821-78</t>
  </si>
  <si>
    <t>Кислота уксусная ледяная</t>
  </si>
  <si>
    <t>ГОСТ 61-75</t>
  </si>
  <si>
    <t>Прекурсоры</t>
  </si>
  <si>
    <t xml:space="preserve">Кислота соляная </t>
  </si>
  <si>
    <t>ГОСТ 3118-77</t>
  </si>
  <si>
    <t>Кислота серная</t>
  </si>
  <si>
    <t>ГОСТ 4204-77</t>
  </si>
  <si>
    <t>Ацетон</t>
  </si>
  <si>
    <t>ГОСТ 2603-79</t>
  </si>
  <si>
    <t>Толуол</t>
  </si>
  <si>
    <t>ГОСТ 5789-78</t>
  </si>
  <si>
    <t>Стандарт - титры</t>
  </si>
  <si>
    <t>Стандарт титр соляной кислоты</t>
  </si>
  <si>
    <t xml:space="preserve">0,1 Н, Для аналитической химии с целью проведения количественного анализа, в ампулах </t>
  </si>
  <si>
    <t>упаковка</t>
  </si>
  <si>
    <t>Стандарт титр натрий хлористый</t>
  </si>
  <si>
    <t>ТУ 6-09-2540-87</t>
  </si>
  <si>
    <t>Стандарт титр барий хлористый</t>
  </si>
  <si>
    <t>0,1 Н, Для аналитической химии с целью проведения количественного анализа, в ампулах в жидком виде</t>
  </si>
  <si>
    <t>СТ Азотная кислота 0,1Н</t>
  </si>
  <si>
    <t>ГОСТ 1277-76</t>
  </si>
  <si>
    <t>Стандарт-титр Трилон Б</t>
  </si>
  <si>
    <t>Стандарт титр Йод</t>
  </si>
  <si>
    <t>Для приготовления 1 литра 0,1Н (нормаль) раствора иода</t>
  </si>
  <si>
    <t>Стандарт титр для рН-метрии</t>
  </si>
  <si>
    <t>тип 1, рН=1,65</t>
  </si>
  <si>
    <t>тип 3, рН=4,01</t>
  </si>
  <si>
    <t>тип 4, рН=6,86</t>
  </si>
  <si>
    <t>тип 5, рН=9,18</t>
  </si>
  <si>
    <t>Тиосульфат натрия</t>
  </si>
  <si>
    <t>Магний сернокислый фиксанал</t>
  </si>
  <si>
    <t>ГОСТ 4523-67, ТУ6-09-2540-87</t>
  </si>
  <si>
    <t>Государственные страндартные образцы</t>
  </si>
  <si>
    <t xml:space="preserve">Государственные стандартные образцы давления насыщенных паров </t>
  </si>
  <si>
    <t>ГСО 4093-87-4096-87</t>
  </si>
  <si>
    <t xml:space="preserve">Государственный стандартный образец  </t>
  </si>
  <si>
    <t>хлор-ион</t>
  </si>
  <si>
    <t>ампула</t>
  </si>
  <si>
    <t>фтор-ион</t>
  </si>
  <si>
    <t>Государственный стандартный образец</t>
  </si>
  <si>
    <t>сульфат-ион</t>
  </si>
  <si>
    <t>алюминий-ион</t>
  </si>
  <si>
    <t>орто-полифосфат</t>
  </si>
  <si>
    <t>нитрат-ион</t>
  </si>
  <si>
    <t>нитрит-ион</t>
  </si>
  <si>
    <t>желез общ</t>
  </si>
  <si>
    <t>Межгосударственный стандартный образец (МСО)</t>
  </si>
  <si>
    <t xml:space="preserve">ГСО цветности водных растворов с номинальным значением 500 градусов по хром-кобальтовой шкале и относительной погрешностью не более 2%  </t>
  </si>
  <si>
    <t>ГСО 7898-2001 (0314:2002)</t>
  </si>
  <si>
    <t>ГСО содержания хлористых солей ХСН-10-ЭК, 9,5-10,5 мг/дм3 (100 мл)</t>
  </si>
  <si>
    <t>штука</t>
  </si>
  <si>
    <t>ГСО 7899-2001 (0315:2002)</t>
  </si>
  <si>
    <t>ГСО содержания хлористых солей ХСН-50-ЭК, 47,5-52,5 мг/дм3 (100 мл)</t>
  </si>
  <si>
    <t>Государственные стандартные образцы вязкости</t>
  </si>
  <si>
    <t>ГСО РЭВ20-100,  Интервал значений 
кинематической вязкости - 90,0 - 110 мм²/с при температуре 20 С</t>
  </si>
  <si>
    <t>Среды, порошки, препараты</t>
  </si>
  <si>
    <t>Агар сухой питательный</t>
  </si>
  <si>
    <t>ГОСТ 11206-71</t>
  </si>
  <si>
    <t xml:space="preserve">Агар-агар в волокнах или в порошке </t>
  </si>
  <si>
    <t>ГОСТ 17206-71</t>
  </si>
  <si>
    <t xml:space="preserve">Пептон сухой для бактериологических целей  </t>
  </si>
  <si>
    <t>ГОСТ 13805-76</t>
  </si>
  <si>
    <t>Среда Эндо сухая питательная</t>
  </si>
  <si>
    <t>ТУ 9398-027-78095326-2007</t>
  </si>
  <si>
    <t>Сухой препарат среды КОДА.</t>
  </si>
  <si>
    <t>ТУ 9229-072-00419785-97</t>
  </si>
  <si>
    <t>Готовая бумажная индикаторная система для оксидазного теста</t>
  </si>
  <si>
    <t>Готовая бумажная индикаторная система для оксидазного теста (СИБ - оксидаза)</t>
  </si>
  <si>
    <t>Химические индикаторы</t>
  </si>
  <si>
    <t>1,5 Дифенилкарбазид чда</t>
  </si>
  <si>
    <t>ГОСТ 5859-78</t>
  </si>
  <si>
    <t xml:space="preserve">Индикатор метиловый красный </t>
  </si>
  <si>
    <t xml:space="preserve">Индикатор метиловый оранжевый  </t>
  </si>
  <si>
    <t>ГОСТ 10816-64</t>
  </si>
  <si>
    <t>Индикатор бромтимоловый синий, чда</t>
  </si>
  <si>
    <t>Алюминий-ион, ТУ 6-09-20-86-77</t>
  </si>
  <si>
    <t>Индикатор генциан фиолетовый</t>
  </si>
  <si>
    <t>ТУ МЗ 236-55 чда</t>
  </si>
  <si>
    <t>Индикатор хромовый темно-синий</t>
  </si>
  <si>
    <t>ТУ 6-09-3870-75 чда</t>
  </si>
  <si>
    <t>ТУ ИМП</t>
  </si>
  <si>
    <t>Индикатор фенолфталейн</t>
  </si>
  <si>
    <t>ГОСТ 5850-72</t>
  </si>
  <si>
    <t>Ферроин</t>
  </si>
  <si>
    <t>ГОСТ, ТУ: ТУ 6-09-08-928-75, ЧДА Для кос</t>
  </si>
  <si>
    <t>Химические реактивы</t>
  </si>
  <si>
    <t>Азот нитратный 0,01-0,5 мг/л (N-NO3)</t>
  </si>
  <si>
    <t>Кат. № 24298-00 (уп/100 тестов)</t>
  </si>
  <si>
    <t>Азот нитратный 0,3-30 мг/л (N-NO3)</t>
  </si>
  <si>
    <t>Кат. № 21061-03 (уп/100 тестов)</t>
  </si>
  <si>
    <t>Азот нитритный 0,002-0,3 мг/л (N-NO2)</t>
  </si>
  <si>
    <t>Кат. № 21071-69 (уп/100 тестов)</t>
  </si>
  <si>
    <t>Азот аммонийный 0,01-0,5 мг/л (N – NH3)</t>
  </si>
  <si>
    <t>Кат. № 26680-00 (уп/50 тестов)</t>
  </si>
  <si>
    <t>Азот аммонийный 0.4-50 мг/л (N – NH3)</t>
  </si>
  <si>
    <t xml:space="preserve">Метод 10031 Кат. № 26069-45 (уп/50 тестов)
</t>
  </si>
  <si>
    <t>Акма-хлор - Натриевая соль дихлоризоциануровой кислоты</t>
  </si>
  <si>
    <t xml:space="preserve">Дезинфицируещее средство </t>
  </si>
  <si>
    <t>Ализаринкомплексон</t>
  </si>
  <si>
    <t>ТУ-6-09-4547</t>
  </si>
  <si>
    <t>Алюминий 0,008-0,8 мг/л (АI)</t>
  </si>
  <si>
    <t>Кат. № 22420-00 (уп/50 тестов)</t>
  </si>
  <si>
    <t xml:space="preserve">Аммиак водный </t>
  </si>
  <si>
    <t>ГОСТ 3760-79</t>
  </si>
  <si>
    <t>Аммоний железо (2) сернокислый 6 вод хч</t>
  </si>
  <si>
    <t>ГОСТ 4208-72</t>
  </si>
  <si>
    <t xml:space="preserve">Аммоний молибденовокислый </t>
  </si>
  <si>
    <t>ГОСТ 3765-72</t>
  </si>
  <si>
    <t xml:space="preserve">Аммоний надсернокислый (персульфат) </t>
  </si>
  <si>
    <t>ГОСТ 20478</t>
  </si>
  <si>
    <t xml:space="preserve">Аммоний хлористый </t>
  </si>
  <si>
    <t>ГОСТ 3773-72</t>
  </si>
  <si>
    <t xml:space="preserve">А-нафтол  </t>
  </si>
  <si>
    <t>ГОСТ 5838-70</t>
  </si>
  <si>
    <t>Барий хлористый 2-х водный (хч)</t>
  </si>
  <si>
    <t>ГОСТ 4108-72</t>
  </si>
  <si>
    <t xml:space="preserve">Бензол </t>
  </si>
  <si>
    <t>ГОСТ 5955; 9572</t>
  </si>
  <si>
    <t>литр</t>
  </si>
  <si>
    <t>Бензол 0,002-0,275 мг/л</t>
  </si>
  <si>
    <t xml:space="preserve">HACH Метод 8028, для определения СПАВ кат.№ 14440-17 </t>
  </si>
  <si>
    <t>БПК5 0,5-12 мг/л</t>
  </si>
  <si>
    <t xml:space="preserve">Кат № LCK 554 </t>
  </si>
  <si>
    <t>Буферный раствор 0,002-0,275 мг/л (Buffer solution, sulfate-type)</t>
  </si>
  <si>
    <t>Метод 8028 Кат.45249 (ампула/500 мл),  для определения СПАВ</t>
  </si>
  <si>
    <t>Буферный раствор (Buffer solution, Hardness 1)</t>
  </si>
  <si>
    <t>Метод № 8047 Кат. 42449  (ампула/500 мл)</t>
  </si>
  <si>
    <t>Водорода перекись (пергидроль)</t>
  </si>
  <si>
    <t>ГОСТ 10929-76</t>
  </si>
  <si>
    <t>Гексаметилентетрамин для монокристалов (уротропин)</t>
  </si>
  <si>
    <t>ГОСТ 1381-73</t>
  </si>
  <si>
    <t>н-Гексан</t>
  </si>
  <si>
    <t xml:space="preserve">Гидразин сульфат  </t>
  </si>
  <si>
    <t>ГОСТ 5841-74</t>
  </si>
  <si>
    <t>Гидрокарбонат натрия</t>
  </si>
  <si>
    <t>ГОСТ 2176, для кос</t>
  </si>
  <si>
    <t>Гидроокись калия</t>
  </si>
  <si>
    <t>ГОСТ 24363-80</t>
  </si>
  <si>
    <t>ГОСТ 4328-77</t>
  </si>
  <si>
    <t>Гидроксиламин солянокислый</t>
  </si>
  <si>
    <t>ГОСТ 5456-79</t>
  </si>
  <si>
    <t>Гидрооксид  натрия (NаОН)</t>
  </si>
  <si>
    <t>гранулированный по ГОСТ4328 или таблетированный NTP600</t>
  </si>
  <si>
    <t xml:space="preserve">Глицерин </t>
  </si>
  <si>
    <t>ГОСТ 6824-96</t>
  </si>
  <si>
    <t xml:space="preserve">ГСО БПК ХПК </t>
  </si>
  <si>
    <t>ГСО 8048-94 порошок на основе D-глюкозы и глутаминовой кислоты, ампула/0,2 г</t>
  </si>
  <si>
    <t>Детергент 0,002-0,275 мг/л (Detergent regent)</t>
  </si>
  <si>
    <t>Метод 8028 Кат.100868 (уп/25 тестов),  для определения СПАВ</t>
  </si>
  <si>
    <t>Диметил-п-фенилендиамин</t>
  </si>
  <si>
    <t xml:space="preserve">Железо общее 0,02-3,00 мг/л (FerroVer Метод) </t>
  </si>
  <si>
    <t>HACH Метод 8008 Кат. № 21057-69 (уп/100 тестов)</t>
  </si>
  <si>
    <t xml:space="preserve">Железо общее 0,12-1,8 мг/л (FerroVer Метод) </t>
  </si>
  <si>
    <t>Кат. № 25100-25 (уп/100 тестов)</t>
  </si>
  <si>
    <t>Жесткость общая 0,05-4,0 мг/л</t>
  </si>
  <si>
    <t>Кат. № 23199-00 (уп/100 тестов)</t>
  </si>
  <si>
    <t>Йод</t>
  </si>
  <si>
    <t>ГОСТ 4159-79</t>
  </si>
  <si>
    <t>Кадмий уксуснокислый</t>
  </si>
  <si>
    <t>ГОСТ 5824-79</t>
  </si>
  <si>
    <t xml:space="preserve">Калий азотнокислый </t>
  </si>
  <si>
    <t>ГОСТ 4217-77, хч или чда</t>
  </si>
  <si>
    <t xml:space="preserve">Калий двухромовокислый </t>
  </si>
  <si>
    <t>ГОСТ 4220-75</t>
  </si>
  <si>
    <t>Калий йодоватокислый х.ч. или ч.д.а.</t>
  </si>
  <si>
    <t>ГОСТ 8504-71</t>
  </si>
  <si>
    <t xml:space="preserve">Калий йодистый  </t>
  </si>
  <si>
    <t>ГОСТ 4232-65, хч</t>
  </si>
  <si>
    <t>Калий марганцовокислый</t>
  </si>
  <si>
    <t>ГОСТ 20490-75</t>
  </si>
  <si>
    <t xml:space="preserve">Калий-натрий виннокислый  </t>
  </si>
  <si>
    <t>ГОСТ 5845-70</t>
  </si>
  <si>
    <t>Калий перофосфат или натрия перофосфат</t>
  </si>
  <si>
    <t>ГОСТ 4198-75</t>
  </si>
  <si>
    <t xml:space="preserve">Калий сернокислый </t>
  </si>
  <si>
    <t>ГОСТ 4145-74</t>
  </si>
  <si>
    <t xml:space="preserve">Калий фосфорнокислый однозамещённый </t>
  </si>
  <si>
    <t xml:space="preserve">Калий фосфорнокислый двузамещённый  </t>
  </si>
  <si>
    <t>ГОСТ 2493-65</t>
  </si>
  <si>
    <t xml:space="preserve">Калий хромовокислый </t>
  </si>
  <si>
    <t>ГОСТ 4459-75</t>
  </si>
  <si>
    <t xml:space="preserve">Кальций углекислый  </t>
  </si>
  <si>
    <t>ГОСТ 4530-76</t>
  </si>
  <si>
    <t>Кальций хлористый обезвоженный</t>
  </si>
  <si>
    <t>ГОСТ 4460-77</t>
  </si>
  <si>
    <t xml:space="preserve">Каолин </t>
  </si>
  <si>
    <t>ГОСТ 21285-75, 21288-75</t>
  </si>
  <si>
    <t>Квасцы железо-аммонийные</t>
  </si>
  <si>
    <t>ГОСТ 4205-77</t>
  </si>
  <si>
    <t xml:space="preserve">Квасцы алюмокалиевые </t>
  </si>
  <si>
    <t>ГОСТ 4329-68</t>
  </si>
  <si>
    <t xml:space="preserve">Кобальт сернокислый </t>
  </si>
  <si>
    <t>ГОСТ 4462-68</t>
  </si>
  <si>
    <t xml:space="preserve">Кобальт хлористый  </t>
  </si>
  <si>
    <t>ГОСТ 4525-68</t>
  </si>
  <si>
    <t>Крахмал водорастворимый</t>
  </si>
  <si>
    <t>ГОСТ 10163-76</t>
  </si>
  <si>
    <t>Лактоза</t>
  </si>
  <si>
    <t>ГОСТ 6038-79</t>
  </si>
  <si>
    <t>ГОСТ 6038-74</t>
  </si>
  <si>
    <t xml:space="preserve">Лантан азотно-кислый 6-водный </t>
  </si>
  <si>
    <t>ТУ 6-09-4676</t>
  </si>
  <si>
    <t>Марганец 0,006-0,7 мг/л</t>
  </si>
  <si>
    <t xml:space="preserve">Кат. № 26517-00 </t>
  </si>
  <si>
    <t xml:space="preserve">Масло вазелиновое медицинское </t>
  </si>
  <si>
    <t>ГОСТ 3164-78</t>
  </si>
  <si>
    <t xml:space="preserve">Масло иммерсионное для микроскопии  </t>
  </si>
  <si>
    <t>ГОСТ 13739-78</t>
  </si>
  <si>
    <t>Медь 0,04-5,0 мг/л</t>
  </si>
  <si>
    <t xml:space="preserve">Кат. № 21058-69 </t>
  </si>
  <si>
    <t>Молибден 0,02-3,0 мг/л</t>
  </si>
  <si>
    <t xml:space="preserve">Кат. № 24494-00 </t>
  </si>
  <si>
    <t>Моющее средство</t>
  </si>
  <si>
    <t>для лаборатории Cleanilab для ручной мойки</t>
  </si>
  <si>
    <t xml:space="preserve">Моющее средство не содержащее соединений хлора </t>
  </si>
  <si>
    <t>Жидкое средства для мытья хим посуды</t>
  </si>
  <si>
    <t>Мурексид</t>
  </si>
  <si>
    <t>ГОСТ 5220, чда ТУ 6-09-1657-72</t>
  </si>
  <si>
    <t>Натрий тетраборнокислый 10-водный (бура)</t>
  </si>
  <si>
    <t>ГОСТ 4199-66, хч</t>
  </si>
  <si>
    <t xml:space="preserve">Натрий азотнокислый </t>
  </si>
  <si>
    <t>ГОСТ 4197-74</t>
  </si>
  <si>
    <t>Натрий салициловокислый</t>
  </si>
  <si>
    <t>ФС 42-3290-01</t>
  </si>
  <si>
    <t xml:space="preserve">Натрий сернистый (сульфид натрия) </t>
  </si>
  <si>
    <t>ГОСТ 2053-77</t>
  </si>
  <si>
    <t xml:space="preserve">Натрий серноватистокислый </t>
  </si>
  <si>
    <t>ГОСТ 27068-86</t>
  </si>
  <si>
    <t xml:space="preserve">Натрий сернокислый (сульфат натрия) </t>
  </si>
  <si>
    <t>ГОСТ 903-76</t>
  </si>
  <si>
    <t>ГОСТ 4166</t>
  </si>
  <si>
    <t xml:space="preserve">Натрий углекислый безводный </t>
  </si>
  <si>
    <t>ГОСТ 83-79, хч</t>
  </si>
  <si>
    <t xml:space="preserve">Натрий уксусно-кислый, 3-водный кристаллический  </t>
  </si>
  <si>
    <t>ГОСТ 199</t>
  </si>
  <si>
    <t xml:space="preserve">Натрий фтористый  </t>
  </si>
  <si>
    <t>ГОСТ 4463</t>
  </si>
  <si>
    <t>Натрий хлористый</t>
  </si>
  <si>
    <t>ГОСТ 4233-77</t>
  </si>
  <si>
    <t>Натрий щавелевокислый</t>
  </si>
  <si>
    <t>ГОСТ 5839-77, Ддля кос</t>
  </si>
  <si>
    <t xml:space="preserve">1-Нафтиламин </t>
  </si>
  <si>
    <t>ГОСТ 8827-74</t>
  </si>
  <si>
    <t>Растворитель углеводородный</t>
  </si>
  <si>
    <t>УР-1</t>
  </si>
  <si>
    <t>тн</t>
  </si>
  <si>
    <t>Нефрас</t>
  </si>
  <si>
    <t>С2-80/120</t>
  </si>
  <si>
    <t>Нефтепродукты 20-200 мг/кг, 2-20 мг/л (Immunoassay Method)</t>
  </si>
  <si>
    <t xml:space="preserve">Метод  10050 (уп/20 тестов) 
</t>
  </si>
  <si>
    <t xml:space="preserve">Нитрит 0,002-0,300 мг/л (NitriVer3 Nitrite) </t>
  </si>
  <si>
    <t>HACH Метод 8508 Кат. № 21071-69 (уп/100 тестов)</t>
  </si>
  <si>
    <t>Нитрат 0,3-30 мг/л (NitraVer5)</t>
  </si>
  <si>
    <t>HACH Метод 8040 Кат. № 21061-69 (уп/100 тестов)</t>
  </si>
  <si>
    <t xml:space="preserve">Нитрит 0,05-2,0 мг/л (NitriVer3 Nitrite) </t>
  </si>
  <si>
    <t>Кат № LCK 341  (уп/100 тестов)</t>
  </si>
  <si>
    <t xml:space="preserve">Нитрат 1,0-60,0 мг/л (NitriVer3 Nitrite) </t>
  </si>
  <si>
    <t>Кат № LCK 339  (уп/100 тестов)</t>
  </si>
  <si>
    <t>N-аллилтиомочевина C4H8N2S или ингибитор NTH 600</t>
  </si>
  <si>
    <t>C4H8N2S или ингибитор NTH 600 МВИ 87-В/2004 (ампула/25 мл)</t>
  </si>
  <si>
    <t xml:space="preserve">Олово двухлористое </t>
  </si>
  <si>
    <t>ГОСТ 36-68</t>
  </si>
  <si>
    <t>Персульфат аммония или натрия</t>
  </si>
  <si>
    <t>ГОСТ 20478-75</t>
  </si>
  <si>
    <t xml:space="preserve">Раствор висмута </t>
  </si>
  <si>
    <t>5000 ppm, 50 г. Conostan</t>
  </si>
  <si>
    <t xml:space="preserve">Раствор Люголя </t>
  </si>
  <si>
    <t>ГОСТ 18963-73</t>
  </si>
  <si>
    <t>Растворенный кислород 0-40мг/л</t>
  </si>
  <si>
    <t>HACH Метод № 8333 Кат. № 25150-25 (уп/25 тестов)</t>
  </si>
  <si>
    <t>Растворенный кислород 1,0-40мг/л</t>
  </si>
  <si>
    <t>Метод № 8333 Кат. № 25150-25 (уп/25 тестов)</t>
  </si>
  <si>
    <t>Реактив Грисса</t>
  </si>
  <si>
    <t>ТУ 6-09-3569-86</t>
  </si>
  <si>
    <t xml:space="preserve">Щелочной водный раствор дигидрата тетраиодомеркурата калия </t>
  </si>
  <si>
    <t xml:space="preserve">Реактив Несслера </t>
  </si>
  <si>
    <t>ГОСТ 2089-77</t>
  </si>
  <si>
    <t>Роданид аммония, натрия</t>
  </si>
  <si>
    <t>ГОСТ 27067 и ГОСТ 4139</t>
  </si>
  <si>
    <t xml:space="preserve">Ртуть хлорная </t>
  </si>
  <si>
    <t>ГОСТ 4147-74</t>
  </si>
  <si>
    <t xml:space="preserve">Ртуть (II) азотнокислая  </t>
  </si>
  <si>
    <t>ГОСТ 4520-78</t>
  </si>
  <si>
    <t>Ртути (II) сульфат</t>
  </si>
  <si>
    <t>ГОСТ 5588, хч, для кос</t>
  </si>
  <si>
    <t>Ртуть 0,1-2,5 мкг/л</t>
  </si>
  <si>
    <t xml:space="preserve">Кат. № 26583-00 </t>
  </si>
  <si>
    <t xml:space="preserve">Серебро азотнокислое   </t>
  </si>
  <si>
    <t>ГОСТ 1277-75</t>
  </si>
  <si>
    <t>Свинец 5-150 мкг/л</t>
  </si>
  <si>
    <t xml:space="preserve">Кат. № 23750-00 </t>
  </si>
  <si>
    <t>Силикагель</t>
  </si>
  <si>
    <t>Сода кальцинированная</t>
  </si>
  <si>
    <t>ГОСТ 5100-85</t>
  </si>
  <si>
    <t>СПАВ анионные 0,2-2,0 мг/л</t>
  </si>
  <si>
    <t xml:space="preserve">Кат № LCK 332 </t>
  </si>
  <si>
    <t>Спирт этиловый</t>
  </si>
  <si>
    <t>ГОСТ 17299,18300</t>
  </si>
  <si>
    <t>Сульфат натрия безводный</t>
  </si>
  <si>
    <t>Сульфат 2-70 мг/л (SulfaVer4)</t>
  </si>
  <si>
    <t>HACH Метод 8051 Кат. № 21067-69  (уп/100 тестов)</t>
  </si>
  <si>
    <t>Сульфат 40-150 мг/л (SulfaVer4)</t>
  </si>
  <si>
    <t>Кат № LCK 153  (уп/100 тестов)</t>
  </si>
  <si>
    <t>Сульфат 150-900 мг/л (SulfaVer4)</t>
  </si>
  <si>
    <t>Кат № LCK 353  (уп/100 тестов)</t>
  </si>
  <si>
    <t>Уголь активированный</t>
  </si>
  <si>
    <t>ГОСТ 6217-74 марки БАУ-А, Ддля кос</t>
  </si>
  <si>
    <t>Фосфат 1,0 - 100,0 мг/л (High Range Reactive Phosphorus Test 'N Tube Vials)</t>
  </si>
  <si>
    <t>HACH Метод 8114 Кат. № 27673-45 (уп/50 тестов)</t>
  </si>
  <si>
    <t xml:space="preserve">Фенол  </t>
  </si>
  <si>
    <t>ГОСТ 6417-72</t>
  </si>
  <si>
    <t>Фенол, 0,02-0,2 мг/л (Phenol Reagent)</t>
  </si>
  <si>
    <t>HACH Метод № 8047 Кат. 87299 (уп/100 тестов)</t>
  </si>
  <si>
    <t>Фенол2, 00,2-0,2 мг/л (Phenol 2 Reagent)</t>
  </si>
  <si>
    <t>HACH Метод № 8047 Кат. 183699 (уп/100 тестов)</t>
  </si>
  <si>
    <t xml:space="preserve">Формалин </t>
  </si>
  <si>
    <t>ГОСТ 1625-75</t>
  </si>
  <si>
    <t>Фтор 0,02-2,0 мг/л</t>
  </si>
  <si>
    <t xml:space="preserve">Кат. № 44449 </t>
  </si>
  <si>
    <t>Фуксин кислый</t>
  </si>
  <si>
    <t>ТУ 6-09-3803-82</t>
  </si>
  <si>
    <t>Фуксин основной</t>
  </si>
  <si>
    <t>ГОСТ 1728-52, для фуксинсернистого реактива</t>
  </si>
  <si>
    <t xml:space="preserve">ТУ 6-09-4119-75 </t>
  </si>
  <si>
    <t>Хлорбензол, чда</t>
  </si>
  <si>
    <t>ГОСТ 3488-88</t>
  </si>
  <si>
    <t>Хлорид калия хч</t>
  </si>
  <si>
    <t>ГОСТ 4234-77</t>
  </si>
  <si>
    <t>Хлориды 0,1-25 мг/л (Mercuric Thiocyanate Method) с методикой № 8113</t>
  </si>
  <si>
    <t>Метод  8113  (уп/50 тестов)</t>
  </si>
  <si>
    <t xml:space="preserve">Хлориды 1-1000 мг/л (Mercuric Thiocyanate Method) с методикой </t>
  </si>
  <si>
    <t xml:space="preserve"> Кат № LCK 311 (уп/50 тестов)</t>
  </si>
  <si>
    <t>Хлор остаточный 0,02-2,00 мг/л DPD пакетированный реагент</t>
  </si>
  <si>
    <t>HACH Метод 8167 Кат. № 21056-69 (уп/100 тестов)</t>
  </si>
  <si>
    <t>Хлор свободный 0,02-2,0 мг/л</t>
  </si>
  <si>
    <t>Кат. № 21055-28 (уп/100 тестов)</t>
  </si>
  <si>
    <t xml:space="preserve">Хлороформ ACS 0,002-2,00 мг/л </t>
  </si>
  <si>
    <t>HACH Метод 8047 Кат.14458-17 (бутыль/4л),  для определения Фенола</t>
  </si>
  <si>
    <t>Хромат калия</t>
  </si>
  <si>
    <t>ГОСТ 4459, чда</t>
  </si>
  <si>
    <t>ХПК - пробирка (0-150 мг/л)</t>
  </si>
  <si>
    <t>HACH Метод 8000 Кат. №21258-51 (уп/25 ампул)</t>
  </si>
  <si>
    <t>ХПК-пробирка(0-1500 мг/л)</t>
  </si>
  <si>
    <t>HACH Метод 8000 Кат. №21259-51 (уп/25 ампул)</t>
  </si>
  <si>
    <t xml:space="preserve">Цинк металический гранулированный </t>
  </si>
  <si>
    <t>ГОСТ 989-75</t>
  </si>
  <si>
    <t>Цинк 0,01-3,0 мг/л</t>
  </si>
  <si>
    <t xml:space="preserve">Кат. № 24293-00 </t>
  </si>
  <si>
    <t>Цинк 0,2-6,0 мг/л</t>
  </si>
  <si>
    <t xml:space="preserve">Кат № LCK 360 </t>
  </si>
  <si>
    <t>Этиленгликоль</t>
  </si>
  <si>
    <t>ГОСТ 10164, чда</t>
  </si>
  <si>
    <t>ПУ "ЖЕТЫБАЙМУНАЙГАЗ"</t>
  </si>
  <si>
    <t>Воронки</t>
  </si>
  <si>
    <t>Воронка делительная</t>
  </si>
  <si>
    <t>ГОСТ 25336-82, вместимость 500мл диаметр горловины 75 мм, шарообразная к экстрактору</t>
  </si>
  <si>
    <t>ВД-3-500 ГОСТ 25336-82</t>
  </si>
  <si>
    <t>Воронка лабораторная</t>
  </si>
  <si>
    <t>В-25-38 ХС ГОСТ 25336-82</t>
  </si>
  <si>
    <t>В-36-50 ХС ГОСТ 25336-82</t>
  </si>
  <si>
    <t>В-75-110  ХС ГОСТ 25336-82</t>
  </si>
  <si>
    <t>В-100-150  ХС ГОСТ 25336-82</t>
  </si>
  <si>
    <t>В-150-230  ХС ГОСТ 25336-82</t>
  </si>
  <si>
    <t>Воронка Бюхнера</t>
  </si>
  <si>
    <t>№2 ГОСТ 9147-80</t>
  </si>
  <si>
    <t>№3 ГОСТ 9147-80</t>
  </si>
  <si>
    <t>Колбы</t>
  </si>
  <si>
    <t>Колба мерная</t>
  </si>
  <si>
    <t>ГОСТ 1770-74, 2-500-1</t>
  </si>
  <si>
    <t>ГОСТ 1770-74, 2-1000-1</t>
  </si>
  <si>
    <t>Колба плоскодонная</t>
  </si>
  <si>
    <t>П-2-100-34 ТС ГОСТ 25336-82</t>
  </si>
  <si>
    <t>П-2-250-50 ТС ГОСТ 25336-82</t>
  </si>
  <si>
    <t>П-2-500-50 ТС ГОСТ 25336-82</t>
  </si>
  <si>
    <t>П-2-1000-42 ТС ГОСТ 25336-82</t>
  </si>
  <si>
    <t>П-2-2000-50 ТС ГОСТ 25336-82</t>
  </si>
  <si>
    <t>Колбы конические</t>
  </si>
  <si>
    <t>ГОСТ 25336-82, КН-3-100-34 ТС со шкалой</t>
  </si>
  <si>
    <t>ГОСТ 25336-82, КН-3-250-50 ТС со шкалой</t>
  </si>
  <si>
    <t xml:space="preserve">ГОСТ 25336-82, КН-3-500-50 ТС  со шкалой </t>
  </si>
  <si>
    <t>Пробирки</t>
  </si>
  <si>
    <t>Пробирки центрифужные</t>
  </si>
  <si>
    <t>цилиндрическая с коническим основанием,градуированная на 10 мл, из стекла</t>
  </si>
  <si>
    <t>цилиндрическая с коническим основанием,градуированная на  100%, из стекла</t>
  </si>
  <si>
    <t>цилиндрическая с коническим основанием,градуированная на 100 мл из ударопрочного стекла</t>
  </si>
  <si>
    <t>Пробирка для центрифугирования, 100 мл с коротким конусом, 200% травление с дополнительными отметками</t>
  </si>
  <si>
    <t>для цетрифуги, цилиндрическая с коническим основанием, градуированная на 100 мл</t>
  </si>
  <si>
    <t>Пробирки микробиологические лабораторные</t>
  </si>
  <si>
    <t>ГОСТ 1770-74</t>
  </si>
  <si>
    <t>Пробирка-поплавок 5-30</t>
  </si>
  <si>
    <t>Пробирка-поплавок 5-45</t>
  </si>
  <si>
    <t>Цилиндры</t>
  </si>
  <si>
    <t>Цилиндры  мерные</t>
  </si>
  <si>
    <t>ГОСТ 1770-74, 1-25 мл</t>
  </si>
  <si>
    <t>ГОСТ 1770-74, 1-50-1</t>
  </si>
  <si>
    <t>ГОСТ 1770-74, 1-100 мл</t>
  </si>
  <si>
    <t>ГОСТ 1770-74, 1-250-1</t>
  </si>
  <si>
    <t>ГОСТ 1770-74, 1-500-1</t>
  </si>
  <si>
    <t>ГОСТ 1770-74, 1-1000-1</t>
  </si>
  <si>
    <t>Термометры</t>
  </si>
  <si>
    <t xml:space="preserve">Термометр  </t>
  </si>
  <si>
    <t xml:space="preserve">СП-82 ТУ 25-11.1180-75 </t>
  </si>
  <si>
    <t>ТЛ-21-Б1 ГОСТ 28498</t>
  </si>
  <si>
    <t>ТН6 ГОСТ 400-80</t>
  </si>
  <si>
    <t>ТН8 ГОСТ 400-80</t>
  </si>
  <si>
    <t xml:space="preserve">Термометр лаб.стекл.  </t>
  </si>
  <si>
    <t>ТЛС-4 №2 (0...+55С) ц.д.0,1</t>
  </si>
  <si>
    <t>Термометр ТЛ-4 №3 (50+105)</t>
  </si>
  <si>
    <t>Термометр бытовой оконный</t>
  </si>
  <si>
    <t>ТБ-202 от -50 до +50с</t>
  </si>
  <si>
    <t>Мензурки</t>
  </si>
  <si>
    <t>Мензурки стеклянные</t>
  </si>
  <si>
    <t>ГОСТ 25336-82, на 50 мл</t>
  </si>
  <si>
    <t>ГОСТ 25336-82, на 100 мл</t>
  </si>
  <si>
    <t>Пипетки</t>
  </si>
  <si>
    <t xml:space="preserve">Пипетки </t>
  </si>
  <si>
    <t>2-1-1-1 ГОСТ 29227-91</t>
  </si>
  <si>
    <t>2-1-1-2 ГОСТ 29227-91</t>
  </si>
  <si>
    <t>2-1-1-5 ГОСТ 29227-91</t>
  </si>
  <si>
    <t>2-1-1-10 ГОСТ 29227-91</t>
  </si>
  <si>
    <t>2-1-1-25 ГОСТ 29227-91</t>
  </si>
  <si>
    <t xml:space="preserve">Бюретка </t>
  </si>
  <si>
    <t>1-1-1-5-0.02 ГОСТ 29251-91</t>
  </si>
  <si>
    <t>1-1-1-50-0.2 ГОСТ 29251-91</t>
  </si>
  <si>
    <t>1-1-1-2-0.01 ГОСТ 29251-91</t>
  </si>
  <si>
    <t>Бюретка</t>
  </si>
  <si>
    <t>1-1-1-10-0.05 ГОСТ 29251-91</t>
  </si>
  <si>
    <t>1-1-1-25-0.1 ГОСТ 29251-91</t>
  </si>
  <si>
    <t>Стаканы</t>
  </si>
  <si>
    <t>Стакан лабораторный</t>
  </si>
  <si>
    <t>В-1-50 ТС ГОСТ 25336-82</t>
  </si>
  <si>
    <t>В-1-100 ТС  ГОСТ 25336-82</t>
  </si>
  <si>
    <t>В-1-800 ТС  ГОСТ 25336-82</t>
  </si>
  <si>
    <t>В-1-1000 ТС ГОСТ 25336-82</t>
  </si>
  <si>
    <t>Н-1-150 ТС ГОСТ 25336-82</t>
  </si>
  <si>
    <t>Н-1-800 ТС ГОСТ 25336-82</t>
  </si>
  <si>
    <t>Н-1-1000 ТС  ГОСТ 25336-82</t>
  </si>
  <si>
    <t>Стаканчик для взвешивания</t>
  </si>
  <si>
    <t>ГОСТ 25336-82 СВ 24/10</t>
  </si>
  <si>
    <t>ГОСТ 25336 СВ 34/12</t>
  </si>
  <si>
    <t>ГОСТ 25336, СН 34/12</t>
  </si>
  <si>
    <t>ГОСТ 25336-82 СН 45/13</t>
  </si>
  <si>
    <t>Фильтры</t>
  </si>
  <si>
    <t>Фильтрующая воронка</t>
  </si>
  <si>
    <t>ВФ-1-32 ПОР ТХС</t>
  </si>
  <si>
    <t>рулон</t>
  </si>
  <si>
    <t>Беззольный бумажный фильтр марки «белая лента»</t>
  </si>
  <si>
    <t>Беззольный бумажный фильтр марки «синяя лента»</t>
  </si>
  <si>
    <t>Беззольный бумажный фильтр марки «красная лента»</t>
  </si>
  <si>
    <t>Приборы</t>
  </si>
  <si>
    <t>Тестовый набор для сероводорода</t>
  </si>
  <si>
    <t>комплект</t>
  </si>
  <si>
    <t>Бутыли для отбора проб с завинчивающейся крышкой</t>
  </si>
  <si>
    <t>емкостью 500 мл</t>
  </si>
  <si>
    <t xml:space="preserve">Электронагреватель </t>
  </si>
  <si>
    <t>ТЭН 2,4 кВт 220 ВТ</t>
  </si>
  <si>
    <t>Электроплита 4-х конфорчная</t>
  </si>
  <si>
    <t>на 220 В</t>
  </si>
  <si>
    <t>Электрод стеклянный комбинированный</t>
  </si>
  <si>
    <t>ЭСК-10601</t>
  </si>
  <si>
    <t xml:space="preserve">Электрод стеклянный </t>
  </si>
  <si>
    <t>ЭСКЛ-08 М.1</t>
  </si>
  <si>
    <t>Электрод измерительный</t>
  </si>
  <si>
    <t>ЭСЛ-63-07СР</t>
  </si>
  <si>
    <t>Электрод вспомогательный</t>
  </si>
  <si>
    <t>ЭВЛ-1М3.1</t>
  </si>
  <si>
    <t>Колбонагреватель 3-х местный</t>
  </si>
  <si>
    <t>Объем колбы- 3х500 мл.</t>
  </si>
  <si>
    <t>Палочка стеклянная</t>
  </si>
  <si>
    <t>250 мм (в упакрвке 10 шт)</t>
  </si>
  <si>
    <t>Мешалка двухлопостная-пропеллер</t>
  </si>
  <si>
    <t>2 лопасти М6 50мм</t>
  </si>
  <si>
    <t>Перчатки нитриловые</t>
  </si>
  <si>
    <t>нестерильные,неопудренные,гипоаллергенные, в упаковке 100 шт.</t>
  </si>
  <si>
    <t>Ареометры</t>
  </si>
  <si>
    <t>Ареометр</t>
  </si>
  <si>
    <t>ГОСТ 18481-81, АОН-1, 1000-1060 кг/м3</t>
  </si>
  <si>
    <t>ГОСТ 18481-81, АОН-1, 1060-1120 кг/м3</t>
  </si>
  <si>
    <t>ГОСТ 18481-81, АОН-2, 1000-1080 кг/м3</t>
  </si>
  <si>
    <t>ГОСТ 18481-81, АОН-2, 1080-1160 кг/м3</t>
  </si>
  <si>
    <t>ГОСТ 18481-81, АНТ-1, 770-830 кг/м3</t>
  </si>
  <si>
    <t>ГОСТ 18481-81, АНТ-1, 830-890 кг/м3</t>
  </si>
  <si>
    <t xml:space="preserve">ГОСТ 18481-81, АНТ-1, 890-950 кг/м3  </t>
  </si>
  <si>
    <t>ГОСТ 18481-81 АН 800-830 кг/м3</t>
  </si>
  <si>
    <t>ГОСТ 18481-81 АН 860-890 кг/м3</t>
  </si>
  <si>
    <t>Бумага</t>
  </si>
  <si>
    <t>Фотобумага (пачка А4 по 50 листов)</t>
  </si>
  <si>
    <t>пачка</t>
  </si>
  <si>
    <t>Универсальная индикаторная бумага рН 0-12</t>
  </si>
  <si>
    <t>с цветной шкалой</t>
  </si>
  <si>
    <t>Посуда</t>
  </si>
  <si>
    <t xml:space="preserve">Чашка фарфоровая выпарительная  </t>
  </si>
  <si>
    <t>ГОСТ 1770-74, ГОСТ 20292-74 50 мл</t>
  </si>
  <si>
    <t>ГОСТ 1770-74, ГОСТ 20292-74 100 мл</t>
  </si>
  <si>
    <t>ГОСТ 1770-74, ГОСТ 20292-74 200 мл</t>
  </si>
  <si>
    <t>ГОСТ 1770-74, ГОСТ 20292-74 250 мл</t>
  </si>
  <si>
    <t xml:space="preserve">Чашки бактериологические (Петри) </t>
  </si>
  <si>
    <t>ГОСТ 7900-56</t>
  </si>
  <si>
    <t>Чашки Петри стерильные, в пенале или обёрнутые в плотную бумагу</t>
  </si>
  <si>
    <t>Чашки Петри со средой Эндо, готовой к употреблению</t>
  </si>
  <si>
    <t>Сборник для ртути</t>
  </si>
  <si>
    <t>Параллоновые вставки</t>
  </si>
  <si>
    <t xml:space="preserve">Ступка №3 с пестиком №1  </t>
  </si>
  <si>
    <t>ГОСТ 9147-80, диаметр ступки 86 мм.</t>
  </si>
  <si>
    <t>стекляные с притёртыми пробками</t>
  </si>
  <si>
    <t xml:space="preserve">Банки широкогорлые </t>
  </si>
  <si>
    <t>Бутылки лабораторные</t>
  </si>
  <si>
    <t>Объем 1000 мл с крышкой, стекло светлое</t>
  </si>
  <si>
    <t>Ведро, сталь 18/10</t>
  </si>
  <si>
    <t>Градуированная с ручкой на 10 литров</t>
  </si>
  <si>
    <t>Канистра металлическая</t>
  </si>
  <si>
    <t>Объем 20 л</t>
  </si>
  <si>
    <t>Канистра полиэтиленовая</t>
  </si>
  <si>
    <t>С крышкой и краном Объем 9 дм3</t>
  </si>
  <si>
    <t>LLG-промывалки с узкой горловиной</t>
  </si>
  <si>
    <t>полиэтилен объем 500 мл</t>
  </si>
  <si>
    <t>полиэтилен объем 1000 мл</t>
  </si>
  <si>
    <t xml:space="preserve">Сосуды полиэтиленовые </t>
  </si>
  <si>
    <t>100мл</t>
  </si>
  <si>
    <t>1000мл</t>
  </si>
  <si>
    <t>Кружки фарфоровые</t>
  </si>
  <si>
    <t>1000 мл</t>
  </si>
  <si>
    <t>Ложки фарфоровые</t>
  </si>
  <si>
    <t>20 мл, 50 мл</t>
  </si>
  <si>
    <t>Кружка прозрачная из полимера с ручкой</t>
  </si>
  <si>
    <t>250 мл, материал - стиролакрилонитрил, с выпуклой нестираемой градуировкой, фирма  Vitlab</t>
  </si>
  <si>
    <t>Прочие изделия</t>
  </si>
  <si>
    <t>Стол лабораторный</t>
  </si>
  <si>
    <t>Габариты 1000х600х900, материал столешницы- нержавеющая сталь,простой без ящиков</t>
  </si>
  <si>
    <t>Мойка лабораторная химическая</t>
  </si>
  <si>
    <t>с врезными раковинами, корпус из стали с полимерным покрытием; глубина раковины-50 см</t>
  </si>
  <si>
    <t>Узел крепления к штативной стойке</t>
  </si>
  <si>
    <t>LA-130</t>
  </si>
  <si>
    <t xml:space="preserve">Спиртовка </t>
  </si>
  <si>
    <t>Медицинская марля</t>
  </si>
  <si>
    <t>м2</t>
  </si>
  <si>
    <t>Груша резиновая</t>
  </si>
  <si>
    <t>вместимостью 50 мл</t>
  </si>
  <si>
    <t>вместимостью 100 мл</t>
  </si>
  <si>
    <t>Капельница</t>
  </si>
  <si>
    <t>2-50 ХС ГОСТ 25336-82</t>
  </si>
  <si>
    <t>Канистра с краником для отбора пробы</t>
  </si>
  <si>
    <t>ЕРШ</t>
  </si>
  <si>
    <t>Ерш пробирочный 330*150*35 мм, натуральная щетина</t>
  </si>
  <si>
    <t>Ерш бутылочный № 1, 350*100*60 мм</t>
  </si>
  <si>
    <t>Ерш пробирочный 230*80*25 мм, нейлон</t>
  </si>
  <si>
    <t>Двухпальцевый зажим</t>
  </si>
  <si>
    <t>ширина захвата 0-50 мм</t>
  </si>
  <si>
    <t>Зажим "лапка"</t>
  </si>
  <si>
    <t>ширина захвата 80 мм</t>
  </si>
  <si>
    <t>Смазка для шлифов и кранов</t>
  </si>
  <si>
    <t>Тюбик 60г.</t>
  </si>
  <si>
    <t>GLISSEAL, без силикона.Тюбик 60г.</t>
  </si>
  <si>
    <t>Лабораторные салфетки</t>
  </si>
  <si>
    <t>коробка 200 салфеток</t>
  </si>
  <si>
    <t>коробка</t>
  </si>
  <si>
    <t>Лабораторные полотенца</t>
  </si>
  <si>
    <t>в рулоне 120 шт</t>
  </si>
  <si>
    <t>Корзина для бутылок</t>
  </si>
  <si>
    <t>Из проволоки, покрытой полиэтиленом 6х1000</t>
  </si>
  <si>
    <t>для лаборатории  для машинной мойки</t>
  </si>
  <si>
    <t>для лаборатории  для ручной мойки</t>
  </si>
  <si>
    <t>Вата хлопчатобумажная не гигроскопическая</t>
  </si>
  <si>
    <t>ГОСТ 10477-63</t>
  </si>
  <si>
    <t>Вата гигроскопическая медицинская</t>
  </si>
  <si>
    <t xml:space="preserve">Кювета для фотоколоритетра </t>
  </si>
  <si>
    <t>КФК-3 20мл</t>
  </si>
  <si>
    <t>Кювета для спектрофотометра HACH DR-2400</t>
  </si>
  <si>
    <t>HACH 24276-06 на 10 мл</t>
  </si>
  <si>
    <t>HACH 24019-06 на 25 мл</t>
  </si>
  <si>
    <t>Лабораторный табурет</t>
  </si>
  <si>
    <t>вращающиеся с регулируемой высотой</t>
  </si>
  <si>
    <t>Холодильник</t>
  </si>
  <si>
    <t>ХПТ-1-300-14/23 ХС ГОСТ 25336-82</t>
  </si>
  <si>
    <t xml:space="preserve">Ацетон </t>
  </si>
  <si>
    <t>для приготовления раствора</t>
  </si>
  <si>
    <t>СТ натрий гидроокись</t>
  </si>
  <si>
    <t>СТ фиксаналы азотной кислоты</t>
  </si>
  <si>
    <t>ТУ 2642-00133813273-97</t>
  </si>
  <si>
    <t>СТ серной кислоты</t>
  </si>
  <si>
    <t>ампул</t>
  </si>
  <si>
    <t>СТ бихромат калия</t>
  </si>
  <si>
    <t>СТ натрий хлористый</t>
  </si>
  <si>
    <t>СТ соляная кислота 0,1Н</t>
  </si>
  <si>
    <t>готовый раствор 1 литр (в бутылях)</t>
  </si>
  <si>
    <t>СТ азотная кислота 0,1Н</t>
  </si>
  <si>
    <t>СТ трилон Б</t>
  </si>
  <si>
    <t>СТ йод</t>
  </si>
  <si>
    <t>СТ для рН-метрии</t>
  </si>
  <si>
    <t>СТ тиосульфат натрия</t>
  </si>
  <si>
    <t>Стандарт титр</t>
  </si>
  <si>
    <t>Бромкрезоловый зеленый</t>
  </si>
  <si>
    <t>ГОСТ 4919.1-77</t>
  </si>
  <si>
    <t>Фенолфталеин</t>
  </si>
  <si>
    <t>ТУ 6-09-13-945-94</t>
  </si>
  <si>
    <t>Хромоген черный специальный ЕТ-00 (индикатор)</t>
  </si>
  <si>
    <t>Хромоген черный ЕТ-00</t>
  </si>
  <si>
    <t>Крахмал индикатор чда</t>
  </si>
  <si>
    <t xml:space="preserve">Метод 10031 Кат. № 26069-45 (уп/50 тестов)
</t>
  </si>
  <si>
    <t>Аммоний роданистый</t>
  </si>
  <si>
    <t xml:space="preserve">ГОС 27067-86. хч </t>
  </si>
  <si>
    <t>Аммоний хлористый</t>
  </si>
  <si>
    <t>ГОСТ 3773-72. хч или чда</t>
  </si>
  <si>
    <t>Барий хлористый</t>
  </si>
  <si>
    <t>ГОСТ 742-78</t>
  </si>
  <si>
    <t>Бензолд,чда (1х0,9)ГОСТ 5955-75</t>
  </si>
  <si>
    <t>амп</t>
  </si>
  <si>
    <t>чда</t>
  </si>
  <si>
    <t>Глюкоза, х.ч.</t>
  </si>
  <si>
    <t xml:space="preserve"> ГОСТ 6038-51</t>
  </si>
  <si>
    <t>ГСО 8048-94 порошок на основе D-глюкозы и глутаминовой кислоты, ампула/0,2 г.</t>
  </si>
  <si>
    <t>Метод 8008 Кат. № 21057-69 (уп/100 тестов)</t>
  </si>
  <si>
    <t>Зубной порошок для водочувствительных лент</t>
  </si>
  <si>
    <t>обычный зубной порошок</t>
  </si>
  <si>
    <t>Калия гидроокись</t>
  </si>
  <si>
    <t>ГОСТ 4232-65</t>
  </si>
  <si>
    <t>ГОСТ 10163</t>
  </si>
  <si>
    <t>Магний сернокислый 7-вод</t>
  </si>
  <si>
    <t>ГОСТ 4523</t>
  </si>
  <si>
    <t>Магний хлористый 6-водный</t>
  </si>
  <si>
    <t>ГОЧТ 4209-77</t>
  </si>
  <si>
    <t>нг</t>
  </si>
  <si>
    <t xml:space="preserve">Натрий серноватистокислый  </t>
  </si>
  <si>
    <t>ГОСТ 4215-66-77 хч</t>
  </si>
  <si>
    <t>Натрия гидрат окиси (гидроокись)</t>
  </si>
  <si>
    <t>Натрия гидроксид (NaOH)</t>
  </si>
  <si>
    <t>Гранулированный по ГОСТ 4328 или таблетированный  NTР600</t>
  </si>
  <si>
    <t>Метод  10050 (уп/20 тестов)</t>
  </si>
  <si>
    <t>Метод 8508 Кат. № 21071-69 (уп/100 тестов)</t>
  </si>
  <si>
    <t>Метод 8040 Кат. № 21061-69 (уп/100 тестов)</t>
  </si>
  <si>
    <t>Ртути (II)сульфат</t>
  </si>
  <si>
    <t>х.ч. ГОСТ 5588, Для кос</t>
  </si>
  <si>
    <t>Спирт этиловый ректификованный технический</t>
  </si>
  <si>
    <t>ГОСТ 18300-87. высший сорт</t>
  </si>
  <si>
    <t>ГОСТ 3956-76 с размером зерен 0.2-0.5 мм</t>
  </si>
  <si>
    <t>Метод 8051 Кат. № 21067-69  (уп/100 тестов)</t>
  </si>
  <si>
    <t>Тестовый набор для определения диоксида углерода в воде</t>
  </si>
  <si>
    <t>диапазон измерений 0-100 ppm</t>
  </si>
  <si>
    <t>Углерод четыреххлористый</t>
  </si>
  <si>
    <t>ГОСТ 20288</t>
  </si>
  <si>
    <t>Уротропин</t>
  </si>
  <si>
    <t>ГОСТ 1381</t>
  </si>
  <si>
    <t>Метод № 8047 Кат. 87299 (уп/100 тестов)</t>
  </si>
  <si>
    <t>Метод 8114 Кат. № 27673-45 (уп/50 тестов)</t>
  </si>
  <si>
    <t>хг</t>
  </si>
  <si>
    <t xml:space="preserve">Хлороформ  </t>
  </si>
  <si>
    <t>ГОСТ 20015-74</t>
  </si>
  <si>
    <t>Метод 8000 Кат. №21259-51 (уп/25 ампул)</t>
  </si>
  <si>
    <t>Метод 8000 Кат. №21258-51 (уп/25 ампул)</t>
  </si>
  <si>
    <t xml:space="preserve">Воронка делительная грушевидная </t>
  </si>
  <si>
    <t>Воронки делительные круглая (шарообразная)</t>
  </si>
  <si>
    <t>Воронки делительные круглая, шаробразная, ВД-3-500, 500 мл, диаметр горла-75 мм, широкогорлая</t>
  </si>
  <si>
    <t>Воронки стеклянные лабораторные тип В</t>
  </si>
  <si>
    <t>Каллиброванная, ГОСТ 25336-82, В-100-150 ХС</t>
  </si>
  <si>
    <t>Воронки полипропиленовые</t>
  </si>
  <si>
    <t>с диаметром 100 мм</t>
  </si>
  <si>
    <t xml:space="preserve">Колба коническая </t>
  </si>
  <si>
    <t xml:space="preserve">ГОСТ 25336-82, ГОСТ 1770-74, КН-1-50-14/23 ТС </t>
  </si>
  <si>
    <t>ГОСТ 25336-82, ГОСТ 1770-74, КН-1-100-24/29 ТС</t>
  </si>
  <si>
    <t>ГОСТ 25336-82, ГОСТ 1770-74, КН-1-250-29/32</t>
  </si>
  <si>
    <t>Колба с тубусом исполн. с взаимозаменяемыми конусами (Бунзена)</t>
  </si>
  <si>
    <t>1-5000 ТС ГОСТ 25336-82</t>
  </si>
  <si>
    <t>Колба Энглера</t>
  </si>
  <si>
    <t>КРН-250 -17, ТС ГОСТ 21400-75</t>
  </si>
  <si>
    <t xml:space="preserve">Пробирка </t>
  </si>
  <si>
    <t>ГОСТ 25336-82, П1-16-150 ХС</t>
  </si>
  <si>
    <t xml:space="preserve">Пробирки бактериологические </t>
  </si>
  <si>
    <t>ГОСТ 10515-63</t>
  </si>
  <si>
    <t>Центрифужные пробирки 250 мл</t>
  </si>
  <si>
    <t>Центрифужные пробирки 250 мл    градуированные, стерильные, коническое дно с основанием, полипропилен (9380029) - цена за упаковку. в упаковке 102 шт. без внесения в реестр РК</t>
  </si>
  <si>
    <t xml:space="preserve">Цилиндры мерные на стеклянном основании, с носиком, белая градуировка        </t>
  </si>
  <si>
    <t>ГОСТ 1770-74, 1-10мл</t>
  </si>
  <si>
    <t>Цилиндры мерные на стеклянном основании, с носиком белая градуировка</t>
  </si>
  <si>
    <t>ГОСТ 1770-74, 1-25мл</t>
  </si>
  <si>
    <t>Цилиндры мерные на стеклянном основании, без притёртых пробок</t>
  </si>
  <si>
    <t>ГОСТ 1770-74, 1-100мл</t>
  </si>
  <si>
    <t>Цилиндры мерные</t>
  </si>
  <si>
    <t>ГОСТ 20292-74, 1000 мл</t>
  </si>
  <si>
    <t>Термометр ТЛС - 2 №1</t>
  </si>
  <si>
    <t>ТЛС - 2 №1, Диапазон измерений от -30.. +70 С, Цена деления 1 С</t>
  </si>
  <si>
    <t>Термометр ТЛ-4-2</t>
  </si>
  <si>
    <t>ТЛ-4 исп №2, от 0 до+50 С, ТУ 25-2021.003-88</t>
  </si>
  <si>
    <t>Термометр ТТЖ-М исп. 1П - 1 прямой</t>
  </si>
  <si>
    <t>ТТЖ-М исп. 1П - 1 прямой, Диапазон измерений от 0 + 50 С, Длина 160х66 мм, Цена деления 1 С</t>
  </si>
  <si>
    <t>Термометр</t>
  </si>
  <si>
    <t>ТТ, диапозан измерении от 0 до 350 С, цена деления 5 С</t>
  </si>
  <si>
    <t>ТН6М. Диапозон измерении от -30 до +65С, цена деления 1 С</t>
  </si>
  <si>
    <t>Вискозиметр</t>
  </si>
  <si>
    <t>марка ВПЖ-4, d=1,12 мм ГОСТ 10028-81</t>
  </si>
  <si>
    <t>марка ВПЖ-4, d=0,99 мм ГОСТ 10028-81</t>
  </si>
  <si>
    <t>марка ВПЖ-4, d=1,52 мм ГОСТ 10028-81</t>
  </si>
  <si>
    <t>марка ВПЖ-1, d=0,54 мм ГОСТ 10028-81</t>
  </si>
  <si>
    <t xml:space="preserve"> Ареометр для нефтепродуктов</t>
  </si>
  <si>
    <t>ГОСТ 18481-81, АН 860-890кг/м3, длина 300мм</t>
  </si>
  <si>
    <t>ГОСТ 18481-81, АН 890-920кг/м3, длина 300мм</t>
  </si>
  <si>
    <t>Средства измерения</t>
  </si>
  <si>
    <t>Гигрометр психрометрический ВИТ</t>
  </si>
  <si>
    <t>Диапазон измерений от 15 до 40 градусов. Скорость аспирации от 0,5 до 1,0 м/сек.</t>
  </si>
  <si>
    <t>Центрифужная пробирка коническая короткая</t>
  </si>
  <si>
    <t>centrifuge tube, 100 ml., short cone, etched Соответствие стандартам API / ASTM
Градуировка:
0 to 0.5 ml., in 00.05 ml., 0.5 to 2 ml. in 0.1 ml., 2 to 3 ml. in 0.2 ml., 3 to 5 ml. in 0.5 ml., 5 to 10 ml. in 1 ml., 10 to 25 in 5 ml. and at 50, 75 and 100 ml.
(404А047, обьем 100 мл, короткая, с коническим дном, с добавлением дополнительных, в уп. 6 шт. Robinson)</t>
  </si>
  <si>
    <t>Шприц SGE-Chromatec-04-100 мкл</t>
  </si>
  <si>
    <t>Шприцы для отбора газа на 100 мкл газоплотный, сменная игла, ТУ4321-011-12908609-08 с метрологической поверкой</t>
  </si>
  <si>
    <t>Шприц SGE-Chromatec-06-250 мкл</t>
  </si>
  <si>
    <t>Шприцы для отбора газа на 250 мкл газоплотный, сменная игла, ТУ4321-011-12908609-08 с метрологической поверкой</t>
  </si>
  <si>
    <t>ГОСТ 25336-82, на 250мл</t>
  </si>
  <si>
    <t>Дозатор пипеточный ручной </t>
  </si>
  <si>
    <t>Устройства для пипетирования (PP) применяются для пипетирования жидкостей. Подходят для любых стеклянных и пластиковых пипеток, объем - 25 мл</t>
  </si>
  <si>
    <t>Микропипетка</t>
  </si>
  <si>
    <t>ТУ 33.1-14307481-037, с ценой деления 0,001мл и вместимомтью 0,1мл</t>
  </si>
  <si>
    <t xml:space="preserve">Пипетки градуированные </t>
  </si>
  <si>
    <t>ГОСТ 29227-91, 1мл, 1-2-2-1</t>
  </si>
  <si>
    <t>ГОСТ 29227-91, 2мл, 1-2-2-2</t>
  </si>
  <si>
    <t>ГОСТ 29227-91, 5мл, 1-1-2-5</t>
  </si>
  <si>
    <t>ГОСТ 29227-91, 10мл, 1-1-2-10</t>
  </si>
  <si>
    <t>ГОСТ 29227-91, 25мл, 1-1-2-25</t>
  </si>
  <si>
    <t>ГОСТ 10394-72, 250 мл</t>
  </si>
  <si>
    <t>ГОСТ 10394-72, 400 мл</t>
  </si>
  <si>
    <t>ГОСТ 10394-72, 600 мл</t>
  </si>
  <si>
    <t>Стакан термостойкий 1000 мл низкий с ручкой, со шкалой</t>
  </si>
  <si>
    <t xml:space="preserve"> стекла марки ТС, ГОСТ 25336-82</t>
  </si>
  <si>
    <t>Стакан термостойкий 500 мл низкий с ручкой, со шкалой</t>
  </si>
  <si>
    <t>ГОСТ 25336, тип СН-85/15, 82х45мм, низкие, объем 70 мл</t>
  </si>
  <si>
    <t xml:space="preserve">Стаканчики для взвешивания (бюксы) </t>
  </si>
  <si>
    <t>ГОСТ 25336, тип СВ 34/12, 40х65мм, высокие, объем 45 мл</t>
  </si>
  <si>
    <t>Фильтр мембранный нитроцеллюлозный диаметр 37 мм</t>
  </si>
  <si>
    <t>диаметром пор 0,5-0,8 мкм</t>
  </si>
  <si>
    <t>Мембранные фильтры SARTORIUS CELLULOSE  NITRATE</t>
  </si>
  <si>
    <t>диаметром Ø 47мм, диаметром пор не более 0,45 мкм</t>
  </si>
  <si>
    <t>Тестовый набор для определения кислорода</t>
  </si>
  <si>
    <t>Dissolved Oxygen, Test Kit complete Cat.№ K-7501 (0-1 ppm)   Chemetrics.Inc.</t>
  </si>
  <si>
    <t>Dissolved Oxygen,Test Kit complete Cat.№ K-7512 (1-12 ppm)   Chemetrics.Inc.</t>
  </si>
  <si>
    <t>Dissolved Oxygen, Test Kit complete Cat.№ K-7599 (0-100 ppm)   Chemetrics.Inc.</t>
  </si>
  <si>
    <t xml:space="preserve">Тестовый набор для сероводорода кат.№ K- 9510 (0-1&amp; 1-10ppm) </t>
  </si>
  <si>
    <t>Тестовый набор для определения диоксида углерода</t>
  </si>
  <si>
    <t>Carbon Dioxide, Test Kit complete Cat.№ K-1910 (10-100 ppm)   Chemetrics.Inc.</t>
  </si>
  <si>
    <t>Испытательный аппарат для определения механических примесей нефти МХП-ПХП</t>
  </si>
  <si>
    <t>Соответствует ГОСТ 6370</t>
  </si>
  <si>
    <t>Колбонагреватель с закрытой спиралью</t>
  </si>
  <si>
    <t>ЛАБ-KН-500-3, LOIP LH-150,  с закрытой спиралью, 500мл, 400Вт, Материал нагревательной камеры ― термостойкая слюда. Рабочая поверхность колбонагревателя защищена стеклотканью. Нагревательная камера, с запрессованными тугоплавкими нагревательными элементами, расположена в кожухе, термоизолированном от внешнего корпуса, удобна для работы с круглодонными колбами и в точности повторяет форму их поверхности.</t>
  </si>
  <si>
    <t xml:space="preserve">Фотометр фотоколориметр </t>
  </si>
  <si>
    <t>Прибор настольный оптический однолучевой, предназначен для измерения коэффициентов пропускания, оптической плотности и концентрации растворов, спектральный диапазон длин волн 325...1000нм, с программным обеспечением, Фотометрический диапазон:
 - коэффициент пропускания (Т)-от 0 до 125%, - оптическая плотность (А)- от 0 до 3.0, Погрешность определения коэффициента пропускания не более 1.0%Т, Погрешность установки длины волны не более 2 нм, Повторяемость установки длины волны 1нм, Оптическая схема однолучевая; 1200 штр/мм, Источник излучения галогеновая лампа, Рабочая длина кювет 5-10-20-30-40-50мм, Габариты (длина*ширина*высота*масса) 408*308*185 (мм) ; 7 кг</t>
  </si>
  <si>
    <t>PH-метр pH-150МИ</t>
  </si>
  <si>
    <t>Диапазон измерений -1,00..14,00*, В комплекте с pH-метром поставляется все необходимое для проведения измерений, в т.ч. комбинированный электрод ЭСК-10603/7 и штатив ШУ-05, Комплект поставки:                                                                              Преобразователь pH-150МИ
Термодатчик ТДЛ-1000-06
Комбинированный рН-электрод ЭСК-10603/7
Штатив ШУ-05
Блок сетевого питания
Формуляр.
Руководство по эксплуатации.</t>
  </si>
  <si>
    <t>Перемешивающее устройство без штатива с блоком питанием</t>
  </si>
  <si>
    <t xml:space="preserve">ПЭ-8300, Объем перемешиваемой пробы - 0,25 – 20,0 л; 
- Скорость вращения вала 200-3500 об./мин.; 
- Точность поддержания скорости вращения вала мешалки - ±20 об./мин.; 
- Максимальный диаметр вала мешалок - 13 мм; 
- Максимальная длина вала мешалок - 500 мм; 
- Максимальное напряжение питания электродвигателя - 27 В; 
- Максимальная потребляемая мощность - 100 Вт; 
- Питание от сети переменного тока (50 Гц) - 220 ± 10 В; 
- Габаритные размеры блока питания - 205х180х70 мм; 
- Габариты без штатива - 90х530 мм; 
- Масса блока питания - 2,4 кг; 
- Масса блока двигателя (ПЭ-8300) - 3,0 кг. </t>
  </si>
  <si>
    <t>ш</t>
  </si>
  <si>
    <t>Стекла</t>
  </si>
  <si>
    <t xml:space="preserve">Стекла предметные для микропрепаратов </t>
  </si>
  <si>
    <t>ГОСТ 9284-59</t>
  </si>
  <si>
    <t xml:space="preserve">рабочая длина 30 мм, кварцевая </t>
  </si>
  <si>
    <t xml:space="preserve">рабочая длина 50 мм, кварцевая </t>
  </si>
  <si>
    <t>Кювета для фотометра КФК-4</t>
  </si>
  <si>
    <t xml:space="preserve">рабочая длина 20 мм, кварцевая </t>
  </si>
  <si>
    <t xml:space="preserve">Эксикатор без крана </t>
  </si>
  <si>
    <t>ГОСТ 21400-75, диаметр 150мм, диаметр вставки 130мм, объем 1,5 л</t>
  </si>
  <si>
    <t>Чашка фарфоровая выпарительная</t>
  </si>
  <si>
    <t>ГОСТ 9147-80, № 2, 50 мл.</t>
  </si>
  <si>
    <t>ГОСТ 1770-74, ГОСТ 20292-74 №3, 100 мл</t>
  </si>
  <si>
    <t>Чашки Петри стерильные, в пенале или обёрнутые в плотную бумагу.</t>
  </si>
  <si>
    <t>Чашки Петри бактериологические</t>
  </si>
  <si>
    <t xml:space="preserve"> ГОСТ 7900-56, 100х20</t>
  </si>
  <si>
    <t>1000 мл, материал - стиролакрилонитрил, с выпуклой нестираемой градуировкой, фирма  Vitlab</t>
  </si>
  <si>
    <t xml:space="preserve">8 л, С краном и фторированным резьбовым патрубком из полипропилена. Используется для хранения и транспортировки многих видов растворителей. Органичная четырехгранная форма. Прочные, стабильные и прозрачные. Фторированная поверхность (внутри и снаружи) улучшает характеристики удерживания и снижает абсорбцию и проницаемость для растворителей. Снабжена постоянными шкалами и ручкой из нержавеющей стали. Не допускают утечки. </t>
  </si>
  <si>
    <t>Канистры безопасные (канистры) из нержавеющей стали для хранения и транспортирования жидкости (ЛВЖ)</t>
  </si>
  <si>
    <t>на 20 литров с завинчивающей крышкой. Канистры должны быть взрывозащищенном исполнение и снабжены системой защиты от проскока пламени.  Толщина стенок 0.8 мм. Из нержавеющей стали AISI 316Ti.Резьба для крышки 1½ дюйма.</t>
  </si>
  <si>
    <t>Пластиковые контейнеры с крышкой, жёлтого цвета</t>
  </si>
  <si>
    <t>жёлтые, V не более 2-4 литров, для многоразового использования</t>
  </si>
  <si>
    <t xml:space="preserve">Душ аварийный комбинированный с автоматическим включением </t>
  </si>
  <si>
    <t>Материал – нержавеющая сталь и латунь с химически стойким покрытием</t>
  </si>
  <si>
    <t xml:space="preserve">Бутылка для отбора проб нефтепродуктов с завинчивающейся крышкой </t>
  </si>
  <si>
    <t>Бутылка стеклянная на 1л с герметичной пробкой и завинчивающийся крышкой. Данные бутылки могут быть использованы в лабораториях различного профиля в качестве лабораторной посуды, а так же на нефтебазах и заправках для хранения образцов нефтепродуктов. Объем 1 литр, материал темное стекло</t>
  </si>
  <si>
    <t xml:space="preserve">Вата хлопчатобумажная </t>
  </si>
  <si>
    <t>Не гигроскопическая, ГОСТ 10477-63</t>
  </si>
  <si>
    <t>килограмм</t>
  </si>
  <si>
    <t>Вата гигроскопическая</t>
  </si>
  <si>
    <t xml:space="preserve">Медицинская </t>
  </si>
  <si>
    <t>Трубка силиконовая</t>
  </si>
  <si>
    <t xml:space="preserve"> внутрений d=6 мм</t>
  </si>
  <si>
    <t>внутренний d=10 мм</t>
  </si>
  <si>
    <t>Карандаши для надписей по стеклу</t>
  </si>
  <si>
    <t>ТУ 480-11-82</t>
  </si>
  <si>
    <t xml:space="preserve">Штатив для центрифужных пробирок на 100 мл из полипропилена </t>
  </si>
  <si>
    <t>Штатив изготовлен из полипропилена. Выдерживает автоклавирование при 121°С в течение 15 минут. </t>
  </si>
  <si>
    <t>Промывалка лабораторная из PFA </t>
  </si>
  <si>
    <t xml:space="preserve">Безопасная полиэтиленовая промывалка. Предназначена для ополаскивания лабораторной посуды и принадлежностей струей жидкости. Устойчивые к высоким температурам и агрессивным реагентам. Автоклавируемые, на 250 мл, высота -157 мл, диаметр-61 мм, резьба-25 мм, </t>
  </si>
  <si>
    <t>Раствор электролита ELY/G</t>
  </si>
  <si>
    <t xml:space="preserve">Cat.№ 205 217 фирмы WTW </t>
  </si>
  <si>
    <t>Очищающий раствор для ведущего противоэлектрода RL/G</t>
  </si>
  <si>
    <t xml:space="preserve">Cat.№ 205 204 фирмы WTW </t>
  </si>
  <si>
    <t>Полировочная лента SF 300</t>
  </si>
  <si>
    <t xml:space="preserve">Cat.№ 203 680 фирмы WTW </t>
  </si>
  <si>
    <t>Гальванический датчик CellOx®325  в комплекте с  кабелем 1,5 м</t>
  </si>
  <si>
    <t xml:space="preserve">Cat.№ 201 533 фирмы WTW </t>
  </si>
  <si>
    <t>с металлической подставкой</t>
  </si>
  <si>
    <t>Дезинфиксирующие средства в таблетках Акма-хлор</t>
  </si>
  <si>
    <t>Виде таблеток применяется для дезинфикции</t>
  </si>
  <si>
    <t>Электроплита 2-х комфорочная</t>
  </si>
  <si>
    <t>Двухконфорочная настольная электроплита с закрытым ТЭНом
Мощность: 2000 Вт, Пятиступенчатый переключатель мощности 
Размеры:540*330*80 мм, Диаметр конфорки - 145 мм, Вес 5 кг.</t>
  </si>
  <si>
    <t>Калибровочные наборы гирь для весов</t>
  </si>
  <si>
    <t xml:space="preserve">Набор гирь КСП E2-1г-500г </t>
  </si>
  <si>
    <t>Низко пенный моющее средство</t>
  </si>
  <si>
    <t>Средство моющее, для
мытья посуды,
жидкость. Детергент</t>
  </si>
  <si>
    <t xml:space="preserve">(Уплотнительная резина двери ВАЗ 2108, все модели) </t>
  </si>
  <si>
    <t xml:space="preserve">Трубчатый электронагреватель </t>
  </si>
  <si>
    <t>ТЭН 60А 130/1,5 j 220B</t>
  </si>
  <si>
    <t>Плита нагревательная LH-402</t>
  </si>
  <si>
    <t>Нагревательная плита LH-402 с рабочей платформой из алюминиевого сплава, предназначена для безопасного нагрева нескольких проб, одновременно, в одинаковых условиях..                                      Максимальная температура нагрева, °С 400
Разница температур по платформе, °С, не более ±5
Размеры нагревательной платформы, мм 435х315
Потребляемая мощность, Вт 2500
Материал платформы алюминиевый сплав
Габаритные размеры, мм 470х453х110
Масса, кг 15</t>
  </si>
  <si>
    <t>Плита нагревательная лабораторная ПРН-3050-2.2 СО СТЕКЛОКЕРАМИЧЕСКОЙ ПОВЕРХНОСТЬЮ</t>
  </si>
  <si>
    <t>Плита нагревательная лабораторная ПРН-3050-2 со стеклокерамической поверхностью предназначена для нагрева, поддержания в нагретом состоянии, выпаривания и высушивания растворов, смесей, проб и образцов, с выносным блоком управления.                                                                              Максимальная температура нагрева поверхности
не менее 450 °С
Время разогрева поверхности до 450 °С не более 15 мин
Габаритные размеры:
стеклокерамическая поверхность 300х500 мм
поверхность нагрева 240х440 мм
плита с встроенным блоком управления
590х300х115 мм (блок управления на короткой стороне)
500х390х115 мм (блок управления на длинной стороне)
блок управления выносной 170х135х65 мм
Масса:
плита без блока управления 5,0 кг
блок управления 0,7 кг
 Потребляемая мощность, не более 3 кВт</t>
  </si>
  <si>
    <t>Бутыли для отбора проб с завинчивающейся крышкой (емкостью 500 мл.</t>
  </si>
  <si>
    <t>1.Стеклянная тара для отбора проб из светлого стекла с делениями, навинчивающейся пластиковой крышкой, с уплотнительным кольцом на горлышке. Тара предназначена для транспортировки  и хранения устьевых проб. 
Объем, мл -  500 (0,5л)
Высота, мм – в диапазоне от 150 мм до 200мм
Должна отличаться термической (от 80о до 180оС) и химической стойкостью. Коэффициент температурного расширения применяемого стекла в несколько раз ниже, чем у обычного, что позволяет стеклу не трескаться при резких изменениях температуры. Помимо этого банка должна обеспечивать практически 100% защиту от ультрафиолетового излучения. 2. Сумка для переноски (транспортировки) стеклянной тары.
Материал верха – водоотталкивающая ткань.
Технические характеристики:
Габариты  внутреннего  размера должно вмещать указанную 500мл (0,5л) стеклотару согласно 1 пункту технической спецификации.
Масса без вложений не более 3,5 кг
Сумка с десятью отсеками для транспортировки стеклотары с дополнительным карманом для сопроводительных документов.
Сумка должна быть с двумя мягкими короткими ручками и плечевым ремнем. )</t>
  </si>
  <si>
    <t>№
пп</t>
  </si>
  <si>
    <t xml:space="preserve">Краткая характеристика (описание) работ
и услуг с указанием (СТ РК, ГОСТ, ТУ и т.д.) </t>
  </si>
  <si>
    <t>Ед.
изм.</t>
  </si>
  <si>
    <t>2023 год</t>
  </si>
  <si>
    <t>кол-во</t>
  </si>
  <si>
    <t>ТУ 6-09-2540-87, ГОСТ 3773 (1 шт 10 ампула)</t>
  </si>
  <si>
    <t>ТУ 6-09-1678-95 Ø15см</t>
  </si>
  <si>
    <t>ТУ 6-09-1678-96 Ø18см</t>
  </si>
  <si>
    <t>ТУ 6-09-1678-96 Ø15см</t>
  </si>
  <si>
    <t>ТУ 6-09-1678-95 Ø18см</t>
  </si>
  <si>
    <t>Цена за единицу, KZT без НДС</t>
  </si>
  <si>
    <t>Сумма, KZT без НДС
тыс.тенге</t>
  </si>
  <si>
    <t>1.2</t>
  </si>
  <si>
    <t>1.1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</si>
  <si>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</si>
  <si>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</si>
  <si>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</si>
  <si>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</si>
  <si>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</si>
  <si>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</si>
  <si>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</si>
  <si>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</si>
  <si>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</si>
  <si>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</si>
  <si>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</si>
  <si>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</si>
  <si>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</si>
  <si>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</si>
  <si>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</si>
  <si>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</si>
  <si>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</si>
  <si>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</si>
  <si>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</si>
  <si>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</si>
  <si>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</si>
  <si>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</si>
  <si>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</si>
  <si>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</si>
  <si>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</si>
  <si>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</si>
  <si>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</si>
  <si>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</si>
  <si>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</si>
  <si>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</si>
  <si>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</si>
  <si>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</si>
  <si>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</si>
  <si>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</si>
  <si>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</si>
  <si>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</si>
  <si>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</si>
  <si>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</si>
  <si>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</si>
  <si>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</si>
  <si>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</si>
  <si>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</si>
  <si>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</si>
  <si>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</si>
  <si>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</si>
  <si>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</si>
  <si>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</si>
  <si>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</si>
  <si>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</si>
  <si>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</si>
  <si>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</si>
  <si>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</si>
  <si>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</si>
  <si>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</si>
  <si>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</si>
  <si>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</si>
  <si>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</si>
  <si>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</si>
  <si>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</si>
  <si>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</si>
  <si>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</si>
  <si>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</si>
  <si>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</si>
  <si>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</si>
  <si>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</si>
  <si>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</si>
  <si>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</si>
  <si>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</si>
  <si>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</si>
  <si>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</si>
  <si>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</si>
  <si>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</si>
  <si>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</si>
  <si>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</si>
  <si>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</si>
  <si>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</si>
  <si>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</si>
  <si>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</si>
  <si>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</si>
  <si>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</si>
  <si>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</si>
  <si>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</si>
  <si>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</si>
  <si>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</si>
  <si>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</si>
  <si>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</si>
  <si>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</si>
  <si>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</si>
  <si>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</si>
  <si>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</si>
  <si>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</si>
  <si>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</si>
  <si>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</si>
  <si>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</si>
  <si>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</si>
  <si>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</si>
  <si>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</si>
  <si>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</si>
  <si>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</si>
  <si>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</si>
  <si>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</si>
  <si>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</si>
  <si>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</si>
  <si>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</si>
  <si>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</si>
  <si>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</si>
  <si>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</si>
  <si>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</si>
  <si>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</si>
  <si>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</si>
  <si>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</si>
  <si>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</si>
  <si>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</si>
  <si>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</si>
  <si>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</si>
  <si>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</si>
  <si>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</si>
  <si>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</si>
  <si>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</si>
  <si>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</si>
  <si>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</si>
  <si>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</si>
  <si>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</si>
  <si>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</si>
  <si>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</si>
  <si>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</si>
  <si>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</si>
  <si>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</si>
  <si>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</si>
  <si>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</si>
  <si>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</si>
  <si>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</si>
  <si>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</si>
  <si>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</si>
  <si>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</si>
  <si>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</si>
  <si>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</si>
  <si>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</si>
  <si>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</si>
  <si>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</si>
  <si>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</si>
  <si>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</si>
  <si>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</si>
  <si>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</si>
  <si>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</si>
  <si>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</si>
  <si>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</si>
  <si>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</si>
  <si>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</si>
  <si>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</si>
  <si>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</si>
  <si>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</si>
  <si>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</si>
  <si>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</si>
  <si>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</si>
  <si>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</si>
  <si>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</si>
  <si>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</si>
  <si>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</si>
  <si>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</si>
  <si>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</si>
  <si>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</si>
  <si>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</si>
  <si>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</si>
  <si>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</si>
  <si>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</si>
  <si>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</si>
  <si>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</si>
  <si>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</si>
  <si>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</si>
  <si>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</si>
  <si>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</si>
  <si>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</si>
  <si>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</si>
  <si>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</si>
  <si>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</si>
  <si>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</si>
  <si>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</si>
  <si>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</si>
  <si>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</si>
  <si>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</si>
  <si>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</si>
  <si>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</si>
  <si>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</si>
  <si>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</si>
  <si>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</si>
  <si>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</si>
  <si>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</si>
  <si>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</si>
  <si>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</si>
  <si>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</si>
  <si>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</si>
  <si>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</si>
  <si>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</si>
  <si>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</si>
  <si>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</si>
  <si>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</si>
  <si>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</si>
  <si>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</si>
  <si>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</si>
  <si>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</si>
  <si>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</si>
  <si>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</si>
  <si>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</si>
  <si>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</si>
  <si>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</si>
  <si>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</si>
  <si>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</si>
  <si>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</si>
  <si>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</si>
  <si>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</si>
  <si>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</si>
  <si>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</si>
  <si>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</si>
  <si>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</si>
  <si>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</si>
  <si>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</si>
  <si>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</si>
  <si>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</si>
  <si>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</si>
  <si>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</si>
  <si>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</si>
  <si>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</si>
  <si>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</si>
  <si>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</si>
  <si>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</si>
  <si>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</si>
  <si>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</si>
  <si>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</si>
  <si>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</si>
  <si>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</si>
  <si>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</si>
  <si>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</si>
  <si>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</si>
  <si>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</si>
  <si>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</si>
  <si>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</si>
  <si>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</si>
  <si>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</si>
  <si>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</si>
  <si>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</si>
  <si>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</si>
  <si>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</si>
  <si>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</si>
  <si>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</si>
  <si>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</si>
  <si>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</si>
  <si>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</si>
  <si>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</si>
  <si>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</si>
  <si>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>1.253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</si>
  <si>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</si>
  <si>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</si>
  <si>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</si>
  <si>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</si>
  <si>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</si>
  <si>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</si>
  <si>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</si>
  <si>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</si>
  <si>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</si>
  <si>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</si>
  <si>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</si>
  <si>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</si>
  <si>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</si>
  <si>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</si>
  <si>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</si>
  <si>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</si>
  <si>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</si>
  <si>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</si>
  <si>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</si>
  <si>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</si>
  <si>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1.274</t>
  </si>
  <si>
    <t>1.275</t>
  </si>
  <si>
    <t>1.276</t>
  </si>
  <si>
    <t>1.277</t>
  </si>
  <si>
    <t>1.278</t>
  </si>
  <si>
    <t>1.279</t>
  </si>
  <si>
    <t>1.280</t>
  </si>
  <si>
    <t>1.281</t>
  </si>
  <si>
    <t>1.282</t>
  </si>
  <si>
    <t>1.283</t>
  </si>
  <si>
    <t>1.284</t>
  </si>
  <si>
    <t>1.285</t>
  </si>
  <si>
    <t>1.286</t>
  </si>
  <si>
    <t>1.287</t>
  </si>
  <si>
    <t>1.288</t>
  </si>
  <si>
    <t>1.289</t>
  </si>
  <si>
    <t>1.290</t>
  </si>
  <si>
    <t>1.291</t>
  </si>
  <si>
    <t>1.292</t>
  </si>
  <si>
    <t>1.293</t>
  </si>
  <si>
    <t>1.294</t>
  </si>
  <si>
    <t>1.295</t>
  </si>
  <si>
    <t>1.296</t>
  </si>
  <si>
    <t>1.297</t>
  </si>
  <si>
    <t>1.298</t>
  </si>
  <si>
    <t>1.299</t>
  </si>
  <si>
    <t>1.300</t>
  </si>
  <si>
    <t>1.301</t>
  </si>
  <si>
    <t>1.302</t>
  </si>
  <si>
    <t>1.303</t>
  </si>
  <si>
    <t>1.304</t>
  </si>
  <si>
    <t>1.305</t>
  </si>
  <si>
    <t>1.306</t>
  </si>
  <si>
    <t>1.307</t>
  </si>
  <si>
    <t>1.308</t>
  </si>
  <si>
    <t>1.309</t>
  </si>
  <si>
    <t>1.310</t>
  </si>
  <si>
    <t>1.311</t>
  </si>
  <si>
    <t>1.312</t>
  </si>
  <si>
    <t>1.313</t>
  </si>
  <si>
    <t>1.314</t>
  </si>
  <si>
    <t>1.315</t>
  </si>
  <si>
    <t>1.316</t>
  </si>
  <si>
    <t>1.317</t>
  </si>
  <si>
    <t>1.318</t>
  </si>
  <si>
    <t>1.319</t>
  </si>
  <si>
    <t>1.320</t>
  </si>
  <si>
    <t>1.321</t>
  </si>
  <si>
    <t>1.322</t>
  </si>
  <si>
    <t>1.323</t>
  </si>
  <si>
    <t>1.324</t>
  </si>
  <si>
    <t>1.325</t>
  </si>
  <si>
    <t>1.326</t>
  </si>
  <si>
    <t>1.327</t>
  </si>
  <si>
    <t>1.328</t>
  </si>
  <si>
    <t>1.329</t>
  </si>
  <si>
    <t>1.330</t>
  </si>
  <si>
    <t>1.331</t>
  </si>
  <si>
    <t>1.332</t>
  </si>
  <si>
    <t>1.333</t>
  </si>
  <si>
    <t>1.334</t>
  </si>
  <si>
    <t>1.335</t>
  </si>
  <si>
    <t>1.336</t>
  </si>
  <si>
    <t>1.337</t>
  </si>
  <si>
    <t>1.338</t>
  </si>
  <si>
    <t>1.339</t>
  </si>
  <si>
    <t>1.340</t>
  </si>
  <si>
    <t>1.341</t>
  </si>
  <si>
    <t>1.342</t>
  </si>
  <si>
    <t>1.343</t>
  </si>
  <si>
    <t>1.344</t>
  </si>
  <si>
    <t>1.345</t>
  </si>
  <si>
    <t>1.346</t>
  </si>
  <si>
    <t>1.347</t>
  </si>
  <si>
    <t>1.348</t>
  </si>
  <si>
    <t>1.349</t>
  </si>
  <si>
    <t>1.350</t>
  </si>
  <si>
    <t>1.351</t>
  </si>
  <si>
    <t>1.352</t>
  </si>
  <si>
    <t>1.353</t>
  </si>
  <si>
    <t>1.354</t>
  </si>
  <si>
    <t>1.355</t>
  </si>
  <si>
    <t>1.356</t>
  </si>
  <si>
    <t>1.357</t>
  </si>
  <si>
    <t>1.358</t>
  </si>
  <si>
    <t>1.359</t>
  </si>
  <si>
    <t>1.360</t>
  </si>
  <si>
    <t>1.361</t>
  </si>
  <si>
    <t>1.362</t>
  </si>
  <si>
    <t>1.363</t>
  </si>
  <si>
    <t>1.364</t>
  </si>
  <si>
    <t>1.365</t>
  </si>
  <si>
    <t>1.366</t>
  </si>
  <si>
    <t>1.367</t>
  </si>
  <si>
    <t>1.368</t>
  </si>
  <si>
    <t>1.369</t>
  </si>
  <si>
    <t>1.370</t>
  </si>
  <si>
    <t>1.371</t>
  </si>
  <si>
    <t>1.372</t>
  </si>
  <si>
    <t>1.373</t>
  </si>
  <si>
    <t>1.374</t>
  </si>
  <si>
    <t>1.375</t>
  </si>
  <si>
    <t>1.376</t>
  </si>
  <si>
    <t>1.377</t>
  </si>
  <si>
    <t>1.378</t>
  </si>
  <si>
    <t>1.379</t>
  </si>
  <si>
    <t>1.380</t>
  </si>
  <si>
    <t>1.381</t>
  </si>
  <si>
    <t>1.382</t>
  </si>
  <si>
    <t>1.383</t>
  </si>
  <si>
    <t>1.384</t>
  </si>
  <si>
    <t>1.385</t>
  </si>
  <si>
    <t>1.386</t>
  </si>
  <si>
    <t>1.387</t>
  </si>
  <si>
    <t>1.388</t>
  </si>
  <si>
    <t>1.389</t>
  </si>
  <si>
    <t>1.390</t>
  </si>
  <si>
    <t>1.391</t>
  </si>
  <si>
    <t>1.392</t>
  </si>
  <si>
    <t>1.393</t>
  </si>
  <si>
    <t>1.394</t>
  </si>
  <si>
    <t>1.395</t>
  </si>
  <si>
    <t>1.396</t>
  </si>
  <si>
    <t>1.397</t>
  </si>
  <si>
    <t>1.398</t>
  </si>
  <si>
    <t>1.399</t>
  </si>
  <si>
    <t>1.400</t>
  </si>
  <si>
    <t>1.401</t>
  </si>
  <si>
    <t>1.402</t>
  </si>
  <si>
    <t>1.403</t>
  </si>
  <si>
    <t>1.404</t>
  </si>
  <si>
    <t>1.405</t>
  </si>
  <si>
    <t>1.406</t>
  </si>
  <si>
    <t>1.407</t>
  </si>
  <si>
    <t>1.408</t>
  </si>
  <si>
    <t>1.409</t>
  </si>
  <si>
    <t>1.410</t>
  </si>
  <si>
    <t>1.411</t>
  </si>
  <si>
    <t>1.412</t>
  </si>
  <si>
    <t>1.413</t>
  </si>
  <si>
    <t>1.414</t>
  </si>
  <si>
    <t>1.415</t>
  </si>
  <si>
    <t>1.416</t>
  </si>
  <si>
    <t>1.417</t>
  </si>
  <si>
    <t>1.418</t>
  </si>
  <si>
    <t>1.419</t>
  </si>
  <si>
    <t>1.420</t>
  </si>
  <si>
    <t>1.421</t>
  </si>
  <si>
    <t>1.422</t>
  </si>
  <si>
    <t>1.423</t>
  </si>
  <si>
    <t>1.424</t>
  </si>
  <si>
    <t>1.425</t>
  </si>
  <si>
    <t>1.426</t>
  </si>
  <si>
    <t>1.427</t>
  </si>
  <si>
    <t>1.428</t>
  </si>
  <si>
    <t>1.429</t>
  </si>
  <si>
    <t>1.430</t>
  </si>
  <si>
    <t>1.431</t>
  </si>
  <si>
    <t>1.432</t>
  </si>
  <si>
    <t>1.433</t>
  </si>
  <si>
    <t>1.434</t>
  </si>
  <si>
    <t>1.435</t>
  </si>
  <si>
    <t>1.436</t>
  </si>
  <si>
    <t>1.437</t>
  </si>
  <si>
    <t>1.438</t>
  </si>
  <si>
    <t>1.439</t>
  </si>
  <si>
    <t>1.440</t>
  </si>
  <si>
    <t>1.441</t>
  </si>
  <si>
    <t>1.442</t>
  </si>
  <si>
    <t>1.443</t>
  </si>
  <si>
    <t>1.444</t>
  </si>
  <si>
    <t>1.445</t>
  </si>
  <si>
    <t>1.446</t>
  </si>
  <si>
    <t>1.447</t>
  </si>
  <si>
    <t>1.448</t>
  </si>
  <si>
    <t>1.449</t>
  </si>
  <si>
    <t>1.450</t>
  </si>
  <si>
    <t>1.451</t>
  </si>
  <si>
    <t>1.452</t>
  </si>
  <si>
    <t>1.453</t>
  </si>
  <si>
    <t>1.454</t>
  </si>
  <si>
    <t>1.455</t>
  </si>
  <si>
    <t>1.456</t>
  </si>
  <si>
    <t>1.457</t>
  </si>
  <si>
    <t>1.458</t>
  </si>
  <si>
    <t>1.459</t>
  </si>
  <si>
    <t>1.460</t>
  </si>
  <si>
    <t>1.461</t>
  </si>
  <si>
    <t>1.462</t>
  </si>
  <si>
    <t>1.463</t>
  </si>
  <si>
    <t>1.464</t>
  </si>
  <si>
    <t>1.465</t>
  </si>
  <si>
    <t>1.466</t>
  </si>
  <si>
    <t>1.467</t>
  </si>
  <si>
    <t>1.468</t>
  </si>
  <si>
    <t>1.469</t>
  </si>
  <si>
    <t>1.470</t>
  </si>
  <si>
    <t>1.471</t>
  </si>
  <si>
    <t>1.472</t>
  </si>
  <si>
    <t>1.473</t>
  </si>
  <si>
    <t>1.474</t>
  </si>
  <si>
    <t>1.475</t>
  </si>
  <si>
    <t>1.476</t>
  </si>
  <si>
    <t>1.477</t>
  </si>
  <si>
    <t>1.478</t>
  </si>
  <si>
    <t>1.479</t>
  </si>
  <si>
    <t>1.480</t>
  </si>
  <si>
    <t>1.481</t>
  </si>
  <si>
    <t>1.482</t>
  </si>
  <si>
    <t>1.483</t>
  </si>
  <si>
    <t>1.484</t>
  </si>
  <si>
    <t>1.485</t>
  </si>
  <si>
    <t>1.486</t>
  </si>
  <si>
    <t>1.487</t>
  </si>
  <si>
    <t>1.488</t>
  </si>
  <si>
    <t>1.489</t>
  </si>
  <si>
    <t>1.490</t>
  </si>
  <si>
    <t>1.491</t>
  </si>
  <si>
    <t>1.492</t>
  </si>
  <si>
    <t>1.493</t>
  </si>
  <si>
    <t>1.494</t>
  </si>
  <si>
    <t>1.495</t>
  </si>
  <si>
    <t>1.496</t>
  </si>
  <si>
    <t>1.497</t>
  </si>
  <si>
    <t>1.498</t>
  </si>
  <si>
    <t>1.499</t>
  </si>
  <si>
    <t>1.500</t>
  </si>
  <si>
    <t>1.501</t>
  </si>
  <si>
    <t>1.502</t>
  </si>
  <si>
    <t>1.503</t>
  </si>
  <si>
    <t>1.504</t>
  </si>
  <si>
    <t>1.505</t>
  </si>
  <si>
    <t>1.506</t>
  </si>
  <si>
    <t>1.507</t>
  </si>
  <si>
    <t>1.508</t>
  </si>
  <si>
    <t>1.509</t>
  </si>
  <si>
    <t>1.510</t>
  </si>
  <si>
    <t>1.511</t>
  </si>
  <si>
    <t>1.512</t>
  </si>
  <si>
    <t>1.513</t>
  </si>
  <si>
    <t>1.514</t>
  </si>
  <si>
    <t>1.515</t>
  </si>
  <si>
    <t>1.516</t>
  </si>
  <si>
    <t>1.517</t>
  </si>
  <si>
    <t>1.518</t>
  </si>
  <si>
    <t>1.519</t>
  </si>
  <si>
    <t>1.520</t>
  </si>
  <si>
    <t>1.521</t>
  </si>
  <si>
    <t>1.522</t>
  </si>
  <si>
    <t>1.523</t>
  </si>
  <si>
    <t>1.524</t>
  </si>
  <si>
    <t>1.525</t>
  </si>
  <si>
    <t>1.526</t>
  </si>
  <si>
    <t>1.527</t>
  </si>
  <si>
    <t>1.528</t>
  </si>
  <si>
    <t>1.529</t>
  </si>
  <si>
    <t>1.530</t>
  </si>
  <si>
    <t>1.531</t>
  </si>
  <si>
    <t>1.532</t>
  </si>
  <si>
    <t>1.533</t>
  </si>
  <si>
    <t>1.534</t>
  </si>
  <si>
    <t>1.535</t>
  </si>
  <si>
    <t>1.536</t>
  </si>
  <si>
    <t>1.537</t>
  </si>
  <si>
    <t xml:space="preserve">  ВД-3-1000мл, 29/32</t>
  </si>
  <si>
    <t xml:space="preserve">  ВД-3-500мл, 29/32</t>
  </si>
  <si>
    <t xml:space="preserve"> Ø11см</t>
  </si>
  <si>
    <t xml:space="preserve"> Ø15см</t>
  </si>
  <si>
    <t>Ø18см</t>
  </si>
  <si>
    <t xml:space="preserve"> Ø9см</t>
  </si>
  <si>
    <t xml:space="preserve"> Ø18см</t>
  </si>
  <si>
    <t>Перечень №1. Расходные материалы и реактивы для лаборатории АО "Мангистаумунайгаз"  на 2023 год. </t>
  </si>
  <si>
    <t>к Техническому заданию</t>
  </si>
  <si>
    <r>
      <t>Таблица цен на выполнение работ по содержанию лаборатории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>АО «Мангистамунайгаз»</t>
    </r>
  </si>
  <si>
    <t>№</t>
  </si>
  <si>
    <t>Техническая характеристика работ</t>
  </si>
  <si>
    <t>Ед.  изм</t>
  </si>
  <si>
    <t>Цена, тенге без НДС</t>
  </si>
  <si>
    <t>Сумма, тенге без НДС</t>
  </si>
  <si>
    <t>2023г</t>
  </si>
  <si>
    <t>Работы по содержанию лаборатории АО «Мангистаумунайгаз»</t>
  </si>
  <si>
    <t>Ревизия состояния лабораторных инструментов и принадлежностей, качества химических реактивов, срока годности, условий временного хранения.</t>
  </si>
  <si>
    <t>день</t>
  </si>
  <si>
    <t>Сервисное обслуживание лабораторного оборудования</t>
  </si>
  <si>
    <t>Сумма затрат на расходные материалы и реактивы, годовая потребность лаборатории.</t>
  </si>
  <si>
    <t>затраты на материалы по перечню №1 (2023г)</t>
  </si>
  <si>
    <r>
      <t> ИТОГО 2023 год</t>
    </r>
    <r>
      <rPr>
        <sz val="12"/>
        <color rgb="FF000000"/>
        <rFont val="Times New Roman"/>
        <family val="1"/>
        <charset val="204"/>
      </rPr>
      <t> </t>
    </r>
  </si>
  <si>
    <t>тенге (без НДС):</t>
  </si>
  <si>
    <t>тенге (с НДС):</t>
  </si>
  <si>
    <t>Приложение № 1</t>
  </si>
  <si>
    <t>Сумма, KZT без НДС
тенге</t>
  </si>
  <si>
    <t>Услуги по содержанию лаборатории АО «Мангистаумунайгаз»</t>
  </si>
  <si>
    <r>
      <t>Таблица цен на выполнение услуг по содержанию лаборатории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>АО «Мангистамунайгаз»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</si>
</sst>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0">
    <numFmt numFmtId="164" formatCode="_-* #,##0.00_р_._-;\-* #,##0.00_р_._-;_-* &quot;-&quot;??_р_._-;_-@_-"/>
    <numFmt numFmtId="165" formatCode="_-* #,##0_р_._-;\-* #,##0_р_._-;_-* &quot;-&quot;??_р_._-;_-@_-"/>
    <numFmt numFmtId="166" formatCode="0.000"/>
    <numFmt numFmtId="167" formatCode="_-* #,##0.00\ _₸_-;\-* #,##0.00\ _₸_-;_-* &quot;-&quot;??\ _₸_-;_-@_-"/>
    <numFmt numFmtId="168" formatCode="#,##0&quot;р.&quot;;\-#,##0&quot;р.&quot;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_-;\-* #,##0_-;_-* &quot;-&quot;_-;_-@_-"/>
    <numFmt numFmtId="172" formatCode="_-* #,##0.00_-;\-* #,##0.00_-;_-* &quot;-&quot;??_-;_-@_-"/>
    <numFmt numFmtId="173" formatCode="_(* #,##0.00_);_(* \(#,##0.00\);_(* &quot;-&quot;??_);_(@_)"/>
    <numFmt numFmtId="174" formatCode="&quot;$&quot;#,##0_);[Red]\(&quot;$&quot;#,##0\)"/>
    <numFmt numFmtId="175" formatCode="\+0.0;\-0.0"/>
    <numFmt numFmtId="176" formatCode="\+0.0%;\-0.0%"/>
    <numFmt numFmtId="177" formatCode="General_)"/>
    <numFmt numFmtId="178" formatCode="_-* #,##0.0_р_._-;\-* #,##0.0_р_._-;_-* &quot;-&quot;??_р_._-;_-@_-"/>
    <numFmt numFmtId="179" formatCode="#,##0.0"/>
    <numFmt numFmtId="180" formatCode="0.0"/>
    <numFmt numFmtId="181" formatCode="_-* #,##0.000_р_._-;\-* #,##0.000_р_._-;_-* &quot;-&quot;??_р_._-;_-@_-"/>
    <numFmt numFmtId="182" formatCode="d\.mmm"/>
    <numFmt numFmtId="183" formatCode="d\.m\.yy"/>
    <numFmt numFmtId="184" formatCode="d\.mmm\.yy"/>
    <numFmt numFmtId="185" formatCode="_(* #,##0_);_(* \(#,##0\);_(* &quot;-&quot;_);_(@_)"/>
    <numFmt numFmtId="186" formatCode="_-&quot;$&quot;\ * #,##0.00_-;_-&quot;$&quot;\ * #,##0.00\-;_-&quot;$&quot;\ * &quot;-&quot;??_-;_-@_-"/>
    <numFmt numFmtId="187" formatCode="_-&quot;$&quot;\ * #,##0_-;_-&quot;$&quot;\ * #,##0\-;_-&quot;$&quot;\ * &quot;-&quot;_-;_-@_-"/>
    <numFmt numFmtId="188" formatCode="@\ *."/>
    <numFmt numFmtId="189" formatCode="0\ &quot;cu.m&quot;"/>
    <numFmt numFmtId="190" formatCode="_(* #,##0.0_);_(* \(#,##0.0\);_(* &quot;-&quot;??_);_(@_)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000000"/>
    <numFmt numFmtId="194" formatCode="&quot;$&quot;#,##0_);\(&quot;$&quot;#,##0\)"/>
    <numFmt numFmtId="195" formatCode="_(* #,##0.0_);_(* \(#,##0.00\);_(* &quot;-&quot;??_);_(@_)"/>
    <numFmt numFmtId="196" formatCode="#,##0.0_);\(#,##0.0\)"/>
    <numFmt numFmtId="197" formatCode="&quot;$&quot;#,##0.0_);[Red]\(&quot;$&quot;#,##0.0\)"/>
    <numFmt numFmtId="198" formatCode="#\ ##0_.\ &quot;zі&quot;\ 00\ &quot;gr&quot;;\(#\ ##0.00\z\і\)"/>
    <numFmt numFmtId="199" formatCode="#\ ##0&quot;zі&quot;00&quot;gr&quot;;\(#\ ##0.00\z\і\)"/>
    <numFmt numFmtId="200" formatCode="#,##0.000_);\(#,##0.000\)"/>
    <numFmt numFmtId="201" formatCode="0.0%;\(0.0%\)"/>
    <numFmt numFmtId="202" formatCode="&quot;$&quot;#,\);\(&quot;$&quot;#,##0\)"/>
    <numFmt numFmtId="203" formatCode="0000"/>
    <numFmt numFmtId="204" formatCode="0.0E+00"/>
    <numFmt numFmtId="205" formatCode="#,##0.0_);[Red]\(#,##0.0\)"/>
    <numFmt numFmtId="206" formatCode="_ * #,##0_)&quot;£&quot;_ ;_ * \(#,##0\)&quot;£&quot;_ ;_ * &quot;-&quot;_)&quot;£&quot;_ ;_ @_ "/>
    <numFmt numFmtId="207" formatCode="#,##0.00&quot;£&quot;_);[Red]\(#,##0.00&quot;£&quot;\)"/>
    <numFmt numFmtId="208" formatCode="_-* #,##0.00_ _-;\-* #,##0.00_ _-;_-* &quot;-&quot;??_ _-;_-@_-"/>
    <numFmt numFmtId="209" formatCode="\60\4\7\:"/>
    <numFmt numFmtId="210" formatCode="* \(#,##0\);* #,##0_);&quot;-&quot;??_);@"/>
    <numFmt numFmtId="211" formatCode="&quot;RM&quot;#,##0.00_);[Red]\(&quot;RM&quot;#,##0.00\)"/>
    <numFmt numFmtId="212" formatCode="_ * #,##0.00_)&quot;£&quot;_ ;_ * \(#,##0.00\)&quot;£&quot;_ ;_ * &quot;-&quot;??_)&quot;£&quot;_ ;_ @_ "/>
    <numFmt numFmtId="213" formatCode="_ * #,##0_)_£_ ;_ * \(#,##0\)_£_ ;_ * &quot;-&quot;_)_£_ ;_ @_ "/>
    <numFmt numFmtId="214" formatCode="0.0&quot;  &quot;"/>
    <numFmt numFmtId="215" formatCode="[$-409]d\-mmm\-yy;@"/>
    <numFmt numFmtId="216" formatCode="d\-mmm\-yy\ h:mm"/>
    <numFmt numFmtId="217" formatCode="#,##0.00&quot; $&quot;;[Red]\-#,##0.00&quot; $&quot;"/>
    <numFmt numFmtId="218" formatCode="d\/mm\/yyyy"/>
    <numFmt numFmtId="219" formatCode="dd\.mm\.yyyy&quot;г.&quot;"/>
    <numFmt numFmtId="220" formatCode="[$-409]d\-mmm;@"/>
    <numFmt numFmtId="221" formatCode="* #,##0_);* \(#,##0\);&quot;-&quot;??_);@"/>
    <numFmt numFmtId="222" formatCode="_-* #,##0.00[$€-1]_-;\-* #,##0.00[$€-1]_-;_-* &quot;-&quot;??[$€-1]_-"/>
    <numFmt numFmtId="223" formatCode="_(* #,##0_);_(* \(#,##0\);_(* &quot; - &quot;_);_(@_)"/>
    <numFmt numFmtId="224" formatCode="[Magenta]&quot;Err&quot;;[Magenta]&quot;Err&quot;;[Blue]&quot;OK&quot;"/>
    <numFmt numFmtId="225" formatCode="[Blue]&quot;P&quot;;;[Red]&quot;O&quot;"/>
    <numFmt numFmtId="226" formatCode="#,##0_);[Red]\(#,##0\);\-_)"/>
    <numFmt numFmtId="227" formatCode="_(* #,##0_);_(* \(#,##0\);_(* &quot;-&quot;??_);_(@_)"/>
    <numFmt numFmtId="228" formatCode="0.0_)%;[Red]\(0.0%\);0.0_)%"/>
    <numFmt numFmtId="229" formatCode="0.0_)%;[Red]\(0.0%\);&quot;-&quot;"/>
    <numFmt numFmtId="230" formatCode="[Red][&gt;1]&quot;&gt;100 %&quot;;[Red]\(0.0%\);0.0_)%"/>
    <numFmt numFmtId="231" formatCode="#,##0\ ;\(#,##0\)"/>
    <numFmt numFmtId="232" formatCode="#,##0;\(#,##0\)"/>
    <numFmt numFmtId="233" formatCode="_(#,##0;\(#,##0\);\-;&quot;  &quot;@"/>
    <numFmt numFmtId="234" formatCode="###0.0;[Red]\-###0.0"/>
    <numFmt numFmtId="235" formatCode="0;[Red]0"/>
    <numFmt numFmtId="236" formatCode="&quot;$&quot;#,##0\ ;\-&quot;$&quot;#,##0"/>
    <numFmt numFmtId="237" formatCode="&quot;р.&quot;#,##0\ ;\-&quot;р.&quot;#,##0"/>
    <numFmt numFmtId="238" formatCode="&quot;$&quot;#,##0.00\ ;\(&quot;$&quot;#,##0.00\)"/>
    <numFmt numFmtId="239" formatCode="&quot;р.&quot;#,##0.00\ ;\(&quot;р.&quot;#,##0.00\)"/>
    <numFmt numFmtId="240" formatCode="&quot;SQ&quot;yymm"/>
    <numFmt numFmtId="241" formatCode="#,##0.00&quot; F&quot;_);\(#,##0.00&quot; F&quot;\)"/>
    <numFmt numFmtId="242" formatCode="#,##0&quot; F&quot;_);[Red]\(#,##0&quot; F&quot;\)"/>
    <numFmt numFmtId="243" formatCode="#,##0.00&quot; F&quot;_);[Red]\(#,##0.00&quot; F&quot;\)"/>
    <numFmt numFmtId="244" formatCode="#,##0&quot; $&quot;;[Red]\-#,##0&quot; $&quot;"/>
    <numFmt numFmtId="245" formatCode="#,##0.00&quot; $&quot;;\-#,##0.00&quot; $&quot;"/>
    <numFmt numFmtId="246" formatCode="#,##0&quot; $&quot;;\-#,##0&quot; $&quot;"/>
    <numFmt numFmtId="247" formatCode="#,##0_ "/>
    <numFmt numFmtId="248" formatCode="0.0&quot; N&quot;"/>
    <numFmt numFmtId="249" formatCode="0.00_)"/>
    <numFmt numFmtId="250" formatCode="_(* #,##0,_);_(* \(#,##0,\);_(* &quot;-&quot;_);_(@_)"/>
    <numFmt numFmtId="251" formatCode="_(&quot;$&quot;* #,##0_);_(&quot;$&quot;* \(#,##0\);_(&quot;$&quot;* &quot;-&quot;_);_(@_)"/>
    <numFmt numFmtId="252" formatCode="_(&quot;$&quot;* #,##0.00_);_(&quot;$&quot;* \(#,##0.00\);_(&quot;$&quot;* &quot;-&quot;??_);_(@_)"/>
    <numFmt numFmtId="253" formatCode="_-* #,##0\ _đ_._-;\-* #,##0\ _đ_._-;_-* &quot;-&quot;\ _đ_._-;_-@_-"/>
    <numFmt numFmtId="254" formatCode="0.000000000"/>
    <numFmt numFmtId="255" formatCode="0%_);\(0%\)"/>
    <numFmt numFmtId="256" formatCode="#,##0\ &quot;F&quot;;[Red]\-#,##0\ &quot;F&quot;"/>
    <numFmt numFmtId="257" formatCode="_-* #,##0\ _$_-;\-* #,##0\ _$_-;_-* &quot;-&quot;\ _$_-;_-@_-"/>
    <numFmt numFmtId="258" formatCode="&quot;$&quot;#,\);\(&quot;$&quot;#,\)"/>
    <numFmt numFmtId="259" formatCode="&quot;$&quot;#,##0"/>
    <numFmt numFmtId="260" formatCode="#\ ##0&quot;zі&quot;_.00&quot;gr&quot;;\(#\ ##0.00\z\і\)"/>
    <numFmt numFmtId="261" formatCode="#\ ##0&quot;zі&quot;.00&quot;gr&quot;;\(#\ ##0&quot;zі&quot;.00&quot;gr&quot;\)"/>
    <numFmt numFmtId="262" formatCode="&quot;$&quot;#,;\(&quot;$&quot;#,\)"/>
    <numFmt numFmtId="263" formatCode="#,##0.00\ &quot;F&quot;;[Red]\-#,##0.00\ &quot;F&quot;"/>
    <numFmt numFmtId="264" formatCode="_-* #,##0\ &quot;F&quot;_-;\-* #,##0\ &quot;F&quot;_-;_-* &quot;-&quot;\ &quot;F&quot;_-;_-@_-"/>
    <numFmt numFmtId="265" formatCode="#,##0&quot;£&quot;_);\(#,##0&quot;£&quot;\)"/>
    <numFmt numFmtId="266" formatCode="_-* #,##0.00\ _F_-;\-* #,##0.00\ _F_-;_-* &quot;-&quot;??\ _F_-;_-@_-"/>
    <numFmt numFmtId="267" formatCode="_-* #,##0.00\ &quot;F&quot;_-;\-* #,##0.00\ &quot;F&quot;_-;_-* &quot;-&quot;??\ &quot;F&quot;_-;_-@_-"/>
    <numFmt numFmtId="268" formatCode="#,##0&quot; F&quot;_);\(#,##0&quot; F&quot;\)"/>
    <numFmt numFmtId="269" formatCode="_-* #,##0\ &quot;DM&quot;_-;\-* #,##0\ &quot;DM&quot;_-;_-* &quot;-&quot;\ &quot;DM&quot;_-;_-@_-"/>
    <numFmt numFmtId="270" formatCode="#,##0.00&quot; DM&quot;;[Red]\-#,##0.00&quot; DM&quot;"/>
    <numFmt numFmtId="271" formatCode="yyyy"/>
    <numFmt numFmtId="272" formatCode="yyyy\ &quot;год&quot;"/>
    <numFmt numFmtId="273" formatCode="#,##0\ &quot;р.&quot;;\-#,##0\ &quot;р.&quot;"/>
    <numFmt numFmtId="274" formatCode="_ * #,##0.00_)\ _$_ ;_ * \(#,##0.00\)\ _$_ ;_ * &quot;-&quot;??_)\ _$_ ;_ @_ "/>
    <numFmt numFmtId="275" formatCode="_ * #,##0.00_)\ &quot;$&quot;_ ;_ * \(#,##0.00\)\ &quot;$&quot;_ ;_ * &quot;-&quot;??_)\ &quot;$&quot;_ ;_ @_ "/>
    <numFmt numFmtId="276" formatCode="#,##0_ ;[Red]\-#,##0\ "/>
    <numFmt numFmtId="277" formatCode="0.00000000000"/>
    <numFmt numFmtId="278" formatCode="0.00000000"/>
    <numFmt numFmtId="279" formatCode="&quot;Ј&quot;#,##0;\-&quot;Ј&quot;#,##0"/>
    <numFmt numFmtId="280" formatCode="0.0000000000"/>
    <numFmt numFmtId="281" formatCode="#,##0.0;[Red]\-#,##0.0"/>
    <numFmt numFmtId="282" formatCode="_ * #,##0_ ;_ * \-#,##0_ ;_ * &quot;-&quot;_ ;_ @_ "/>
    <numFmt numFmtId="283" formatCode="_ * #,##0.00_ ;_ * \-#,##0.00_ ;_ * &quot;-&quot;??_ ;_ @_ 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u/>
      <sz val="7.7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0"/>
      <name val="Helv"/>
    </font>
    <font>
      <sz val="8"/>
      <name val="Helv"/>
    </font>
    <font>
      <b/>
      <sz val="10"/>
      <color indexed="12"/>
      <name val="Arial Cyr"/>
      <family val="2"/>
      <charset val="204"/>
    </font>
    <font>
      <b/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sz val="10"/>
      <name val="Helv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name val="Times New Roman"/>
      <family val="1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9"/>
      <name val="Book Antiqua"/>
      <family val="1"/>
    </font>
    <font>
      <sz val="10"/>
      <name val="Arial"/>
      <family val="2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11"/>
      <name val="Arial"/>
      <family val="2"/>
    </font>
    <font>
      <u/>
      <sz val="9"/>
      <color indexed="36"/>
      <name val="Times New Roman"/>
      <family val="1"/>
    </font>
    <font>
      <sz val="11"/>
      <color indexed="20"/>
      <name val="Calibri"/>
      <family val="2"/>
    </font>
    <font>
      <b/>
      <sz val="8"/>
      <name val="MS Sans Serif"/>
      <family val="2"/>
      <charset val="204"/>
    </font>
    <font>
      <b/>
      <sz val="10"/>
      <name val="MS Sans Serif"/>
      <family val="2"/>
      <charset val="20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name val="Tahoma"/>
      <family val="2"/>
      <charset val="204"/>
    </font>
    <font>
      <sz val="10"/>
      <color indexed="22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178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color indexed="12"/>
      <name val="Arial"/>
      <family val="2"/>
    </font>
    <font>
      <sz val="12"/>
      <name val="Tms Rmn"/>
      <charset val="178"/>
    </font>
    <font>
      <b/>
      <sz val="12"/>
      <color indexed="22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36"/>
      <name val="Arial"/>
      <family val="2"/>
      <charset val="204"/>
    </font>
    <font>
      <sz val="8"/>
      <name val="Helv (US)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2"/>
      <name val="Univers (WN)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</font>
    <font>
      <b/>
      <sz val="12"/>
      <name val="Geneva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36"/>
      <name val="Times New Roman"/>
      <family val="1"/>
      <charset val="204"/>
    </font>
    <font>
      <sz val="11"/>
      <color indexed="52"/>
      <name val="Calibri"/>
      <family val="2"/>
    </font>
    <font>
      <sz val="12"/>
      <name val="新細明體"/>
      <family val="1"/>
      <charset val="134"/>
    </font>
    <font>
      <b/>
      <sz val="10"/>
      <color indexed="10"/>
      <name val="Tms Rmn"/>
      <charset val="178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 Cyr"/>
    </font>
    <font>
      <sz val="10"/>
      <color theme="1"/>
      <name val="Arial"/>
      <family val="2"/>
    </font>
    <font>
      <sz val="6"/>
      <name val="Helv"/>
      <charset val="178"/>
    </font>
    <font>
      <sz val="6"/>
      <color indexed="10"/>
      <name val="Helv"/>
      <charset val="178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b/>
      <sz val="8"/>
      <color indexed="12"/>
      <name val="Helv"/>
      <charset val="17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10"/>
      <name val="NTHelvetica/Cyrillic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10"/>
      <color indexed="10"/>
      <name val="Arial"/>
      <family val="2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18"/>
      <color indexed="56"/>
      <name val="Cambria"/>
      <family val="2"/>
    </font>
    <font>
      <sz val="8"/>
      <name val="Tms Rmn"/>
      <charset val="178"/>
    </font>
    <font>
      <b/>
      <sz val="8"/>
      <name val="Helv"/>
      <charset val="178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1"/>
      <color indexed="10"/>
      <name val="Calibri"/>
      <family val="2"/>
    </font>
    <font>
      <sz val="10"/>
      <name val="Geneva"/>
    </font>
    <font>
      <b/>
      <sz val="10"/>
      <color indexed="9"/>
      <name val="Arial Cyr"/>
      <charset val="204"/>
    </font>
    <font>
      <u/>
      <sz val="10"/>
      <color indexed="12"/>
      <name val="Arial Cyr"/>
      <charset val="204"/>
    </font>
    <font>
      <u/>
      <sz val="6.25"/>
      <color theme="10"/>
      <name val="Calibri"/>
      <family val="2"/>
      <charset val="204"/>
    </font>
    <font>
      <u/>
      <sz val="10.199999999999999"/>
      <color theme="1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7"/>
      <color theme="10"/>
      <name val="Arial Cyr"/>
      <charset val="204"/>
    </font>
    <font>
      <b/>
      <i/>
      <sz val="11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0"/>
      <color indexed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b/>
      <sz val="12"/>
      <color indexed="8"/>
      <name val="Calibri"/>
      <family val="2"/>
      <charset val="204"/>
    </font>
    <font>
      <sz val="12"/>
      <name val="Helv"/>
      <family val="2"/>
    </font>
    <font>
      <sz val="12"/>
      <name val="宋体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i/>
      <sz val="10"/>
      <color theme="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45">
    <xf numFmtId="0" fontId="0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170" fontId="12" fillId="0" borderId="0">
      <protection locked="0"/>
    </xf>
    <xf numFmtId="170" fontId="12" fillId="0" borderId="0">
      <protection locked="0"/>
    </xf>
    <xf numFmtId="170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6">
      <protection locked="0"/>
    </xf>
    <xf numFmtId="174" fontId="15" fillId="0" borderId="0" applyFont="0" applyFill="0" applyBorder="0" applyAlignment="0" applyProtection="0"/>
    <xf numFmtId="0" fontId="16" fillId="0" borderId="0"/>
    <xf numFmtId="175" fontId="17" fillId="0" borderId="0"/>
    <xf numFmtId="176" fontId="17" fillId="0" borderId="0"/>
    <xf numFmtId="0" fontId="18" fillId="0" borderId="0" applyNumberFormat="0">
      <alignment horizontal="left"/>
    </xf>
    <xf numFmtId="0" fontId="14" fillId="2" borderId="17" applyNumberFormat="0" applyProtection="0">
      <alignment horizontal="left" vertical="center" indent="1"/>
    </xf>
    <xf numFmtId="0" fontId="14" fillId="3" borderId="17" applyNumberFormat="0" applyProtection="0">
      <alignment horizontal="left" vertical="center" indent="1"/>
    </xf>
    <xf numFmtId="0" fontId="14" fillId="4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177" fontId="6" fillId="0" borderId="18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7" fontId="19" fillId="6" borderId="18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0" fillId="0" borderId="0"/>
    <xf numFmtId="0" fontId="17" fillId="0" borderId="0"/>
    <xf numFmtId="0" fontId="8" fillId="0" borderId="0">
      <alignment vertical="justify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2" fillId="0" borderId="0">
      <protection locked="0"/>
    </xf>
    <xf numFmtId="164" fontId="8" fillId="0" borderId="0" applyFont="0" applyFill="0" applyBorder="0" applyAlignment="0" applyProtection="0"/>
    <xf numFmtId="0" fontId="5" fillId="0" borderId="0"/>
    <xf numFmtId="0" fontId="3" fillId="0" borderId="0"/>
    <xf numFmtId="172" fontId="3" fillId="0" borderId="0" applyFont="0" applyFill="0" applyBorder="0" applyAlignment="0" applyProtection="0"/>
    <xf numFmtId="0" fontId="17" fillId="0" borderId="0"/>
    <xf numFmtId="0" fontId="14" fillId="0" borderId="0"/>
    <xf numFmtId="0" fontId="28" fillId="0" borderId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4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3" fillId="0" borderId="0"/>
    <xf numFmtId="0" fontId="6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30" fillId="0" borderId="0">
      <alignment vertical="top"/>
    </xf>
    <xf numFmtId="0" fontId="6" fillId="0" borderId="0"/>
    <xf numFmtId="0" fontId="17" fillId="0" borderId="0"/>
    <xf numFmtId="0" fontId="17" fillId="0" borderId="0"/>
    <xf numFmtId="0" fontId="6" fillId="0" borderId="0"/>
    <xf numFmtId="0" fontId="30" fillId="0" borderId="0">
      <alignment vertical="top"/>
    </xf>
    <xf numFmtId="0" fontId="30" fillId="0" borderId="0">
      <alignment vertical="top"/>
    </xf>
    <xf numFmtId="0" fontId="6" fillId="0" borderId="0"/>
    <xf numFmtId="0" fontId="17" fillId="0" borderId="0"/>
    <xf numFmtId="0" fontId="17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0" fillId="0" borderId="0">
      <alignment vertical="top"/>
    </xf>
    <xf numFmtId="0" fontId="30" fillId="0" borderId="0">
      <alignment vertical="top"/>
    </xf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6" fillId="0" borderId="0"/>
    <xf numFmtId="0" fontId="17" fillId="0" borderId="0"/>
    <xf numFmtId="0" fontId="31" fillId="0" borderId="0"/>
    <xf numFmtId="0" fontId="31" fillId="0" borderId="0"/>
    <xf numFmtId="0" fontId="23" fillId="0" borderId="0"/>
    <xf numFmtId="0" fontId="17" fillId="0" borderId="0"/>
    <xf numFmtId="0" fontId="23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4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3" fillId="0" borderId="0"/>
    <xf numFmtId="0" fontId="6" fillId="0" borderId="0"/>
    <xf numFmtId="0" fontId="17" fillId="0" borderId="0"/>
    <xf numFmtId="0" fontId="23" fillId="0" borderId="0"/>
    <xf numFmtId="0" fontId="14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3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20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0" fillId="0" borderId="0"/>
    <xf numFmtId="0" fontId="17" fillId="0" borderId="0"/>
    <xf numFmtId="0" fontId="31" fillId="0" borderId="0"/>
    <xf numFmtId="0" fontId="6" fillId="0" borderId="0"/>
    <xf numFmtId="0" fontId="1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6" fillId="0" borderId="0"/>
    <xf numFmtId="0" fontId="20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17" fillId="0" borderId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32" fillId="0" borderId="0"/>
    <xf numFmtId="172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5" fillId="0" borderId="0"/>
    <xf numFmtId="0" fontId="36" fillId="0" borderId="0"/>
    <xf numFmtId="188" fontId="25" fillId="0" borderId="0">
      <alignment horizontal="center"/>
    </xf>
    <xf numFmtId="189" fontId="14" fillId="0" borderId="2">
      <alignment horizontal="center"/>
      <protection locked="0"/>
    </xf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190" fontId="14" fillId="0" borderId="0" applyProtection="0">
      <protection locked="0"/>
    </xf>
    <xf numFmtId="19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193" fontId="40" fillId="0" borderId="0" applyFont="0" applyFill="0" applyBorder="0">
      <alignment horizontal="center"/>
    </xf>
    <xf numFmtId="0" fontId="16" fillId="0" borderId="0">
      <alignment horizontal="right"/>
    </xf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7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 applyAlignment="0"/>
    <xf numFmtId="0" fontId="25" fillId="0" borderId="0"/>
    <xf numFmtId="0" fontId="26" fillId="0" borderId="0"/>
    <xf numFmtId="0" fontId="42" fillId="11" borderId="0" applyNumberFormat="0" applyBorder="0" applyAlignment="0" applyProtection="0"/>
    <xf numFmtId="0" fontId="43" fillId="0" borderId="0"/>
    <xf numFmtId="194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85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3" fontId="45" fillId="0" borderId="26" applyNumberFormat="0">
      <alignment vertical="center"/>
    </xf>
    <xf numFmtId="0" fontId="46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0" fontId="46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7" fontId="14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97" fontId="14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66" fontId="47" fillId="0" borderId="0" applyFill="0" applyBorder="0" applyAlignment="0"/>
    <xf numFmtId="198" fontId="48" fillId="0" borderId="0" applyFill="0" applyBorder="0" applyAlignment="0"/>
    <xf numFmtId="196" fontId="49" fillId="0" borderId="0" applyFill="0" applyBorder="0" applyAlignment="0"/>
    <xf numFmtId="198" fontId="48" fillId="0" borderId="0" applyFill="0" applyBorder="0" applyAlignment="0"/>
    <xf numFmtId="198" fontId="48" fillId="0" borderId="0" applyFill="0" applyBorder="0" applyAlignment="0"/>
    <xf numFmtId="196" fontId="50" fillId="0" borderId="0" applyFill="0" applyBorder="0" applyAlignment="0"/>
    <xf numFmtId="199" fontId="48" fillId="0" borderId="0" applyFill="0" applyBorder="0" applyAlignment="0"/>
    <xf numFmtId="200" fontId="49" fillId="0" borderId="0" applyFill="0" applyBorder="0" applyAlignment="0"/>
    <xf numFmtId="199" fontId="48" fillId="0" borderId="0" applyFill="0" applyBorder="0" applyAlignment="0"/>
    <xf numFmtId="199" fontId="48" fillId="0" borderId="0" applyFill="0" applyBorder="0" applyAlignment="0"/>
    <xf numFmtId="200" fontId="50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201" fontId="17" fillId="0" borderId="0" applyFill="0" applyBorder="0" applyAlignment="0"/>
    <xf numFmtId="202" fontId="49" fillId="0" borderId="0" applyFill="0" applyBorder="0" applyAlignment="0"/>
    <xf numFmtId="201" fontId="17" fillId="0" borderId="0" applyFill="0" applyBorder="0" applyAlignment="0"/>
    <xf numFmtId="201" fontId="17" fillId="0" borderId="0" applyFill="0" applyBorder="0" applyAlignment="0"/>
    <xf numFmtId="202" fontId="50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0" fontId="51" fillId="28" borderId="27" applyNumberFormat="0" applyAlignment="0" applyProtection="0"/>
    <xf numFmtId="185" fontId="6" fillId="29" borderId="28">
      <alignment vertical="center"/>
    </xf>
    <xf numFmtId="0" fontId="52" fillId="30" borderId="29" applyNumberFormat="0" applyAlignment="0" applyProtection="0"/>
    <xf numFmtId="169" fontId="6" fillId="29" borderId="28">
      <alignment vertical="center"/>
    </xf>
    <xf numFmtId="203" fontId="14" fillId="0" borderId="30" applyFont="0" applyFill="0" applyBorder="0" applyProtection="0">
      <alignment horizontal="center"/>
      <protection locked="0"/>
    </xf>
    <xf numFmtId="4" fontId="53" fillId="31" borderId="0" applyFont="0" applyBorder="0" applyAlignment="0" applyProtection="0">
      <alignment vertical="top"/>
    </xf>
    <xf numFmtId="0" fontId="54" fillId="0" borderId="8">
      <alignment horizontal="center"/>
    </xf>
    <xf numFmtId="204" fontId="55" fillId="0" borderId="0"/>
    <xf numFmtId="204" fontId="55" fillId="0" borderId="0"/>
    <xf numFmtId="204" fontId="55" fillId="0" borderId="0"/>
    <xf numFmtId="204" fontId="55" fillId="0" borderId="0"/>
    <xf numFmtId="204" fontId="55" fillId="0" borderId="0"/>
    <xf numFmtId="204" fontId="55" fillId="0" borderId="0"/>
    <xf numFmtId="204" fontId="55" fillId="0" borderId="0"/>
    <xf numFmtId="204" fontId="55" fillId="0" borderId="0"/>
    <xf numFmtId="205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3" fillId="0" borderId="0" applyFont="0" applyFill="0" applyBorder="0" applyAlignment="0" applyProtection="0"/>
    <xf numFmtId="192" fontId="1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2" fontId="1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208" fontId="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57" fillId="0" borderId="0" applyFont="0" applyFill="0" applyBorder="0" applyAlignment="0" applyProtection="0"/>
    <xf numFmtId="208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09" fontId="47" fillId="0" borderId="0" applyFont="0" applyFill="0" applyBorder="0" applyAlignment="0" applyProtection="0"/>
    <xf numFmtId="0" fontId="58" fillId="0" borderId="31" applyNumberFormat="0" applyFill="0" applyAlignment="0" applyProtection="0"/>
    <xf numFmtId="210" fontId="59" fillId="0" borderId="0" applyFill="0" applyBorder="0" applyProtection="0"/>
    <xf numFmtId="210" fontId="59" fillId="0" borderId="23" applyFill="0" applyProtection="0"/>
    <xf numFmtId="210" fontId="59" fillId="0" borderId="16" applyFill="0" applyProtection="0"/>
    <xf numFmtId="197" fontId="56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13" fontId="14" fillId="0" borderId="0" applyFont="0" applyFill="0" applyBorder="0" applyAlignment="0" applyProtection="0"/>
    <xf numFmtId="187" fontId="60" fillId="0" borderId="32" applyBorder="0"/>
    <xf numFmtId="196" fontId="1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96" fontId="1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37" fontId="46" fillId="0" borderId="33" applyFont="0" applyFill="0" applyBorder="0"/>
    <xf numFmtId="37" fontId="61" fillId="0" borderId="33" applyFont="0" applyFill="0" applyBorder="0">
      <protection locked="0"/>
    </xf>
    <xf numFmtId="37" fontId="62" fillId="4" borderId="1" applyFill="0" applyBorder="0" applyProtection="0"/>
    <xf numFmtId="37" fontId="63" fillId="0" borderId="33" applyFill="0" applyBorder="0">
      <protection locked="0"/>
    </xf>
    <xf numFmtId="214" fontId="55" fillId="0" borderId="0">
      <protection locked="0"/>
    </xf>
    <xf numFmtId="202" fontId="50" fillId="0" borderId="0" applyFont="0" applyFill="0" applyBorder="0" applyAlignment="0" applyProtection="0"/>
    <xf numFmtId="0" fontId="58" fillId="0" borderId="31" applyNumberFormat="0" applyFill="0" applyAlignment="0" applyProtection="0"/>
    <xf numFmtId="215" fontId="14" fillId="8" borderId="0" applyFont="0" applyFill="0" applyBorder="0" applyAlignment="0" applyProtection="0"/>
    <xf numFmtId="15" fontId="56" fillId="0" borderId="0" applyFont="0" applyFill="0" applyBorder="0" applyAlignment="0" applyProtection="0"/>
    <xf numFmtId="14" fontId="56" fillId="0" borderId="0" applyFont="0" applyFill="0" applyBorder="0" applyAlignment="0" applyProtection="0"/>
    <xf numFmtId="17" fontId="56" fillId="0" borderId="0" applyFont="0" applyFill="0" applyBorder="0" applyAlignment="0" applyProtection="0"/>
    <xf numFmtId="15" fontId="64" fillId="0" borderId="0" applyFont="0" applyFill="0" applyBorder="0" applyAlignment="0" applyProtection="0"/>
    <xf numFmtId="14" fontId="64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17" fontId="64" fillId="0" borderId="0" applyFont="0" applyFill="0" applyBorder="0" applyAlignment="0" applyProtection="0"/>
    <xf numFmtId="0" fontId="65" fillId="0" borderId="34" applyNumberFormat="0" applyFill="0" applyAlignment="0" applyProtection="0"/>
    <xf numFmtId="218" fontId="66" fillId="0" borderId="24" applyFill="0">
      <alignment horizontal="centerContinuous"/>
    </xf>
    <xf numFmtId="219" fontId="67" fillId="0" borderId="24" applyFill="0" applyBorder="0" applyAlignment="0">
      <alignment horizontal="centerContinuous"/>
    </xf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14" fontId="46" fillId="0" borderId="0" applyFill="0" applyBorder="0" applyAlignment="0"/>
    <xf numFmtId="220" fontId="14" fillId="8" borderId="0" applyFont="0" applyFill="0" applyBorder="0" applyAlignment="0" applyProtection="0"/>
    <xf numFmtId="22" fontId="56" fillId="0" borderId="0" applyFont="0" applyFill="0" applyBorder="0" applyAlignment="0" applyProtection="0"/>
    <xf numFmtId="221" fontId="59" fillId="0" borderId="0" applyFill="0" applyBorder="0" applyProtection="0"/>
    <xf numFmtId="221" fontId="59" fillId="0" borderId="23" applyFill="0" applyProtection="0"/>
    <xf numFmtId="221" fontId="59" fillId="0" borderId="16" applyFill="0" applyProtection="0"/>
    <xf numFmtId="38" fontId="15" fillId="0" borderId="35">
      <alignment vertical="center"/>
    </xf>
    <xf numFmtId="0" fontId="22" fillId="8" borderId="0" applyNumberFormat="0" applyProtection="0">
      <alignment vertical="top"/>
    </xf>
    <xf numFmtId="18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201" fontId="17" fillId="0" borderId="0" applyFill="0" applyBorder="0" applyAlignment="0"/>
    <xf numFmtId="202" fontId="49" fillId="0" borderId="0" applyFill="0" applyBorder="0" applyAlignment="0"/>
    <xf numFmtId="201" fontId="17" fillId="0" borderId="0" applyFill="0" applyBorder="0" applyAlignment="0"/>
    <xf numFmtId="201" fontId="17" fillId="0" borderId="0" applyFill="0" applyBorder="0" applyAlignment="0"/>
    <xf numFmtId="202" fontId="50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222" fontId="8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6" fillId="0" borderId="0"/>
    <xf numFmtId="0" fontId="69" fillId="0" borderId="0" applyNumberFormat="0" applyFill="0" applyBorder="0" applyAlignment="0" applyProtection="0"/>
    <xf numFmtId="223" fontId="47" fillId="0" borderId="0" applyFill="0" applyBorder="0">
      <alignment horizontal="right" vertical="top"/>
    </xf>
    <xf numFmtId="0" fontId="7" fillId="30" borderId="0" applyNumberFormat="0" applyFont="0" applyBorder="0" applyAlignment="0" applyProtection="0"/>
    <xf numFmtId="0" fontId="70" fillId="0" borderId="0" applyNumberFormat="0" applyFill="0" applyBorder="0" applyAlignment="0" applyProtection="0"/>
    <xf numFmtId="224" fontId="71" fillId="0" borderId="0" applyFill="0" applyBorder="0"/>
    <xf numFmtId="0" fontId="72" fillId="0" borderId="0">
      <alignment horizontal="center" wrapText="1"/>
    </xf>
    <xf numFmtId="15" fontId="46" fillId="0" borderId="0" applyFill="0" applyBorder="0" applyProtection="0">
      <alignment horizontal="center"/>
    </xf>
    <xf numFmtId="0" fontId="7" fillId="11" borderId="0" applyNumberFormat="0" applyFont="0" applyBorder="0" applyAlignment="0" applyProtection="0"/>
    <xf numFmtId="225" fontId="73" fillId="0" borderId="0" applyFill="0" applyBorder="0" applyProtection="0"/>
    <xf numFmtId="0" fontId="74" fillId="4" borderId="21" applyAlignment="0" applyProtection="0"/>
    <xf numFmtId="226" fontId="75" fillId="0" borderId="0" applyNumberFormat="0" applyFill="0" applyBorder="0" applyAlignment="0" applyProtection="0"/>
    <xf numFmtId="196" fontId="75" fillId="0" borderId="0" applyNumberFormat="0" applyFill="0" applyBorder="0" applyAlignment="0" applyProtection="0"/>
    <xf numFmtId="220" fontId="75" fillId="0" borderId="0" applyNumberFormat="0" applyFill="0" applyBorder="0" applyAlignment="0" applyProtection="0"/>
    <xf numFmtId="227" fontId="75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226" fontId="76" fillId="0" borderId="0" applyNumberFormat="0" applyFill="0" applyBorder="0" applyAlignment="0" applyProtection="0"/>
    <xf numFmtId="15" fontId="63" fillId="32" borderId="36">
      <alignment horizontal="center"/>
      <protection locked="0"/>
    </xf>
    <xf numFmtId="228" fontId="63" fillId="32" borderId="37" applyAlignment="0">
      <protection locked="0"/>
    </xf>
    <xf numFmtId="226" fontId="63" fillId="32" borderId="37" applyAlignment="0">
      <protection locked="0"/>
    </xf>
    <xf numFmtId="196" fontId="63" fillId="32" borderId="37" applyAlignment="0">
      <protection locked="0"/>
    </xf>
    <xf numFmtId="220" fontId="63" fillId="32" borderId="37" applyAlignment="0">
      <protection locked="0"/>
    </xf>
    <xf numFmtId="199" fontId="63" fillId="32" borderId="37" applyAlignment="0">
      <protection locked="0"/>
    </xf>
    <xf numFmtId="227" fontId="63" fillId="32" borderId="37" applyAlignment="0">
      <protection locked="0"/>
    </xf>
    <xf numFmtId="226" fontId="63" fillId="32" borderId="37" applyAlignment="0">
      <protection locked="0"/>
    </xf>
    <xf numFmtId="226" fontId="46" fillId="0" borderId="0" applyFill="0" applyBorder="0" applyAlignment="0" applyProtection="0"/>
    <xf numFmtId="229" fontId="46" fillId="0" borderId="0" applyFill="0" applyBorder="0" applyAlignment="0" applyProtection="0"/>
    <xf numFmtId="230" fontId="46" fillId="0" borderId="0" applyFill="0" applyBorder="0" applyAlignment="0" applyProtection="0"/>
    <xf numFmtId="0" fontId="7" fillId="0" borderId="38" applyNumberFormat="0" applyFont="0" applyAlignment="0" applyProtection="0"/>
    <xf numFmtId="0" fontId="47" fillId="0" borderId="0" applyFill="0" applyBorder="0">
      <alignment horizontal="left" vertical="top"/>
    </xf>
    <xf numFmtId="0" fontId="7" fillId="0" borderId="39" applyNumberFormat="0" applyFont="0" applyAlignment="0" applyProtection="0"/>
    <xf numFmtId="0" fontId="8" fillId="0" borderId="16" applyNumberFormat="0" applyFont="0" applyAlignment="0" applyProtection="0"/>
    <xf numFmtId="0" fontId="7" fillId="0" borderId="39" applyNumberFormat="0" applyFont="0" applyAlignment="0" applyProtection="0"/>
    <xf numFmtId="0" fontId="7" fillId="18" borderId="0" applyNumberFormat="0" applyFont="0" applyBorder="0" applyAlignment="0" applyProtection="0"/>
    <xf numFmtId="0" fontId="65" fillId="0" borderId="34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31" fontId="78" fillId="0" borderId="0" applyNumberFormat="0" applyFont="0" applyFill="0" applyBorder="0" applyProtection="0"/>
    <xf numFmtId="10" fontId="79" fillId="33" borderId="1" applyNumberFormat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80" fillId="12" borderId="0" applyNumberFormat="0" applyBorder="0" applyAlignment="0" applyProtection="0"/>
    <xf numFmtId="38" fontId="53" fillId="4" borderId="0" applyNumberFormat="0" applyBorder="0" applyAlignment="0" applyProtection="0"/>
    <xf numFmtId="0" fontId="81" fillId="0" borderId="19">
      <alignment horizontal="left"/>
    </xf>
    <xf numFmtId="0" fontId="82" fillId="0" borderId="0">
      <alignment horizontal="right"/>
    </xf>
    <xf numFmtId="37" fontId="83" fillId="0" borderId="0">
      <alignment horizontal="right"/>
    </xf>
    <xf numFmtId="0" fontId="84" fillId="0" borderId="0">
      <alignment horizontal="left"/>
    </xf>
    <xf numFmtId="37" fontId="85" fillId="0" borderId="0">
      <alignment horizontal="right"/>
    </xf>
    <xf numFmtId="0" fontId="86" fillId="4" borderId="40" applyAlignment="0">
      <alignment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40" applyNumberFormat="0" applyAlignment="0" applyProtection="0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0" fontId="87" fillId="0" borderId="21">
      <alignment horizontal="left" vertical="center"/>
    </xf>
    <xf numFmtId="14" fontId="88" fillId="6" borderId="20">
      <alignment horizontal="center" vertical="center" wrapText="1"/>
    </xf>
    <xf numFmtId="0" fontId="89" fillId="0" borderId="41" applyNumberFormat="0" applyFill="0" applyAlignment="0" applyProtection="0"/>
    <xf numFmtId="0" fontId="58" fillId="0" borderId="3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58" fillId="0" borderId="31" applyNumberFormat="0" applyFill="0" applyAlignment="0" applyProtection="0"/>
    <xf numFmtId="0" fontId="90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0" applyNumberFormat="0" applyFill="0" applyBorder="0" applyAlignment="0" applyProtection="0"/>
    <xf numFmtId="14" fontId="88" fillId="6" borderId="20">
      <alignment horizontal="center" vertical="center" wrapText="1"/>
    </xf>
    <xf numFmtId="0" fontId="92" fillId="0" borderId="0">
      <protection locked="0"/>
    </xf>
    <xf numFmtId="0" fontId="92" fillId="0" borderId="0">
      <protection locked="0"/>
    </xf>
    <xf numFmtId="0" fontId="74" fillId="0" borderId="21"/>
    <xf numFmtId="226" fontId="75" fillId="0" borderId="0">
      <alignment horizontal="left" vertical="top"/>
    </xf>
    <xf numFmtId="226" fontId="76" fillId="0" borderId="0" applyAlignment="0"/>
    <xf numFmtId="0" fontId="93" fillId="0" borderId="0" applyNumberFormat="0" applyFill="0" applyBorder="0" applyAlignment="0" applyProtection="0">
      <alignment vertical="top"/>
      <protection locked="0"/>
    </xf>
    <xf numFmtId="226" fontId="14" fillId="7" borderId="1" applyNumberFormat="0" applyFont="0" applyAlignment="0">
      <protection locked="0"/>
    </xf>
    <xf numFmtId="10" fontId="53" fillId="9" borderId="1" applyNumberFormat="0" applyBorder="0" applyAlignment="0" applyProtection="0"/>
    <xf numFmtId="232" fontId="94" fillId="7" borderId="44" applyNumberFormat="0">
      <alignment vertical="center"/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0" fontId="94" fillId="34" borderId="44" applyNumberFormat="0">
      <alignment vertical="center"/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0" fontId="95" fillId="15" borderId="27" applyNumberFormat="0" applyAlignment="0" applyProtection="0"/>
    <xf numFmtId="234" fontId="96" fillId="35" borderId="0" applyNumberFormat="0" applyFont="0" applyBorder="0" applyAlignment="0" applyProtection="0">
      <alignment horizontal="left"/>
    </xf>
    <xf numFmtId="40" fontId="97" fillId="0" borderId="0">
      <protection locked="0"/>
    </xf>
    <xf numFmtId="1" fontId="98" fillId="0" borderId="0">
      <alignment horizontal="center"/>
      <protection locked="0"/>
    </xf>
    <xf numFmtId="235" fontId="53" fillId="8" borderId="0" applyFont="0" applyFill="0" applyBorder="0" applyAlignment="0" applyProtection="0">
      <alignment vertical="top"/>
    </xf>
    <xf numFmtId="236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8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38" fontId="100" fillId="0" borderId="0"/>
    <xf numFmtId="38" fontId="101" fillId="0" borderId="0"/>
    <xf numFmtId="38" fontId="102" fillId="0" borderId="0"/>
    <xf numFmtId="38" fontId="103" fillId="0" borderId="0"/>
    <xf numFmtId="0" fontId="104" fillId="0" borderId="0"/>
    <xf numFmtId="0" fontId="10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240" fontId="33" fillId="0" borderId="0" applyFont="0" applyFill="0" applyBorder="0" applyAlignment="0" applyProtection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201" fontId="17" fillId="0" borderId="0" applyFill="0" applyBorder="0" applyAlignment="0"/>
    <xf numFmtId="202" fontId="49" fillId="0" borderId="0" applyFill="0" applyBorder="0" applyAlignment="0"/>
    <xf numFmtId="201" fontId="17" fillId="0" borderId="0" applyFill="0" applyBorder="0" applyAlignment="0"/>
    <xf numFmtId="201" fontId="17" fillId="0" borderId="0" applyFill="0" applyBorder="0" applyAlignment="0"/>
    <xf numFmtId="202" fontId="50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0" fontId="106" fillId="0" borderId="45" applyNumberFormat="0" applyFill="0" applyAlignment="0" applyProtection="0"/>
    <xf numFmtId="241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243" fontId="14" fillId="0" borderId="0" applyFont="0" applyFill="0" applyBorder="0" applyAlignment="0" applyProtection="0"/>
    <xf numFmtId="244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7" fontId="107" fillId="0" borderId="0"/>
    <xf numFmtId="248" fontId="108" fillId="0" borderId="0" applyFill="0" applyBorder="0" applyAlignment="0"/>
    <xf numFmtId="0" fontId="109" fillId="0" borderId="0">
      <protection locked="0"/>
    </xf>
    <xf numFmtId="0" fontId="110" fillId="32" borderId="0" applyNumberFormat="0" applyBorder="0" applyAlignment="0" applyProtection="0"/>
    <xf numFmtId="217" fontId="14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0" fontId="14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249" fontId="1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7" fillId="0" borderId="0"/>
    <xf numFmtId="0" fontId="57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57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13" fillId="0" borderId="0"/>
    <xf numFmtId="0" fontId="14" fillId="0" borderId="0"/>
    <xf numFmtId="0" fontId="113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0" borderId="0"/>
    <xf numFmtId="0" fontId="14" fillId="0" borderId="0"/>
    <xf numFmtId="0" fontId="113" fillId="0" borderId="0"/>
    <xf numFmtId="0" fontId="1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" fontId="114" fillId="0" borderId="46" applyNumberFormat="0" applyBorder="0" applyAlignment="0">
      <alignment horizontal="center"/>
    </xf>
    <xf numFmtId="0" fontId="115" fillId="0" borderId="47" applyBorder="0">
      <alignment horizontal="center"/>
    </xf>
    <xf numFmtId="0" fontId="17" fillId="0" borderId="0"/>
    <xf numFmtId="0" fontId="37" fillId="36" borderId="48" applyNumberFormat="0" applyFont="0" applyAlignment="0" applyProtection="0"/>
    <xf numFmtId="4" fontId="53" fillId="8" borderId="0" applyFont="0" applyFill="0" applyBorder="0" applyAlignment="0" applyProtection="0">
      <alignment vertical="top"/>
    </xf>
    <xf numFmtId="250" fontId="14" fillId="8" borderId="0"/>
    <xf numFmtId="9" fontId="116" fillId="0" borderId="0" applyFont="0" applyFill="0" applyBorder="0" applyAlignment="0" applyProtection="0"/>
    <xf numFmtId="251" fontId="29" fillId="0" borderId="0" applyFont="0" applyFill="0" applyBorder="0" applyAlignment="0" applyProtection="0"/>
    <xf numFmtId="252" fontId="29" fillId="0" borderId="0" applyFont="0" applyFill="0" applyBorder="0" applyAlignment="0" applyProtection="0"/>
    <xf numFmtId="253" fontId="8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17" fillId="0" borderId="1">
      <alignment horizontal="right" vertical="center" wrapText="1"/>
    </xf>
    <xf numFmtId="0" fontId="118" fillId="28" borderId="17" applyNumberFormat="0" applyAlignment="0" applyProtection="0"/>
    <xf numFmtId="254" fontId="55" fillId="37" borderId="28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0" fontId="119" fillId="8" borderId="0"/>
    <xf numFmtId="9" fontId="56" fillId="0" borderId="0" applyFont="0" applyFill="0" applyBorder="0" applyAlignment="0" applyProtection="0"/>
    <xf numFmtId="255" fontId="14" fillId="0" borderId="0" applyFont="0" applyFill="0" applyBorder="0" applyAlignment="0" applyProtection="0"/>
    <xf numFmtId="255" fontId="14" fillId="0" borderId="0" applyFont="0" applyFill="0" applyBorder="0" applyAlignment="0" applyProtection="0"/>
    <xf numFmtId="256" fontId="14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9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50" fillId="0" borderId="0" applyFont="0" applyFill="0" applyBorder="0" applyAlignment="0" applyProtection="0"/>
    <xf numFmtId="257" fontId="48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57" fontId="48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209" fontId="47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258" fontId="5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33" fillId="0" borderId="0">
      <protection locked="0"/>
    </xf>
    <xf numFmtId="0" fontId="120" fillId="0" borderId="0">
      <protection locked="0"/>
    </xf>
    <xf numFmtId="0" fontId="33" fillId="0" borderId="0">
      <protection locked="0"/>
    </xf>
    <xf numFmtId="0" fontId="88" fillId="0" borderId="0">
      <protection locked="0"/>
    </xf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2" fontId="1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195" fontId="47" fillId="0" borderId="0" applyFill="0" applyBorder="0" applyAlignment="0"/>
    <xf numFmtId="201" fontId="17" fillId="0" borderId="0" applyFill="0" applyBorder="0" applyAlignment="0"/>
    <xf numFmtId="202" fontId="49" fillId="0" borderId="0" applyFill="0" applyBorder="0" applyAlignment="0"/>
    <xf numFmtId="201" fontId="17" fillId="0" borderId="0" applyFill="0" applyBorder="0" applyAlignment="0"/>
    <xf numFmtId="201" fontId="17" fillId="0" borderId="0" applyFill="0" applyBorder="0" applyAlignment="0"/>
    <xf numFmtId="202" fontId="50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96" fontId="1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177" fontId="47" fillId="0" borderId="0" applyFill="0" applyBorder="0" applyAlignment="0"/>
    <xf numFmtId="0" fontId="121" fillId="0" borderId="0" applyNumberFormat="0" applyFont="0" applyFill="0" applyBorder="0" applyAlignment="0" applyProtection="0">
      <alignment horizontal="left"/>
    </xf>
    <xf numFmtId="0" fontId="122" fillId="0" borderId="20">
      <alignment horizontal="center"/>
    </xf>
    <xf numFmtId="3" fontId="121" fillId="0" borderId="0" applyFont="0" applyFill="0" applyBorder="0" applyAlignment="0" applyProtection="0"/>
    <xf numFmtId="0" fontId="123" fillId="0" borderId="49" applyFont="0" applyBorder="0">
      <alignment horizontal="center"/>
    </xf>
    <xf numFmtId="0" fontId="123" fillId="0" borderId="49" applyFont="0" applyBorder="0">
      <alignment horizontal="center"/>
    </xf>
    <xf numFmtId="0" fontId="124" fillId="0" borderId="0" applyNumberFormat="0" applyFont="0" applyFill="0" applyBorder="0" applyAlignment="0" applyProtection="0">
      <protection locked="0"/>
    </xf>
    <xf numFmtId="0" fontId="125" fillId="0" borderId="0" applyNumberFormat="0" applyFill="0" applyBorder="0" applyAlignment="0" applyProtection="0"/>
    <xf numFmtId="3" fontId="6" fillId="0" borderId="0" applyFont="0" applyFill="0" applyBorder="0" applyAlignment="0"/>
    <xf numFmtId="4" fontId="46" fillId="7" borderId="17" applyNumberFormat="0" applyProtection="0">
      <alignment vertical="center"/>
    </xf>
    <xf numFmtId="4" fontId="126" fillId="7" borderId="17" applyNumberFormat="0" applyProtection="0">
      <alignment vertical="center"/>
    </xf>
    <xf numFmtId="4" fontId="46" fillId="7" borderId="17" applyNumberFormat="0" applyProtection="0">
      <alignment horizontal="left" vertical="center" indent="1"/>
    </xf>
    <xf numFmtId="4" fontId="46" fillId="7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4" fontId="46" fillId="38" borderId="17" applyNumberFormat="0" applyProtection="0">
      <alignment horizontal="right" vertical="center"/>
    </xf>
    <xf numFmtId="4" fontId="46" fillId="39" borderId="17" applyNumberFormat="0" applyProtection="0">
      <alignment horizontal="right" vertical="center"/>
    </xf>
    <xf numFmtId="4" fontId="46" fillId="40" borderId="17" applyNumberFormat="0" applyProtection="0">
      <alignment horizontal="right" vertical="center"/>
    </xf>
    <xf numFmtId="4" fontId="46" fillId="41" borderId="17" applyNumberFormat="0" applyProtection="0">
      <alignment horizontal="right" vertical="center"/>
    </xf>
    <xf numFmtId="4" fontId="46" fillId="42" borderId="17" applyNumberFormat="0" applyProtection="0">
      <alignment horizontal="right" vertical="center"/>
    </xf>
    <xf numFmtId="4" fontId="46" fillId="43" borderId="17" applyNumberFormat="0" applyProtection="0">
      <alignment horizontal="right" vertical="center"/>
    </xf>
    <xf numFmtId="4" fontId="46" fillId="44" borderId="17" applyNumberFormat="0" applyProtection="0">
      <alignment horizontal="right" vertical="center"/>
    </xf>
    <xf numFmtId="4" fontId="46" fillId="45" borderId="17" applyNumberFormat="0" applyProtection="0">
      <alignment horizontal="right" vertical="center"/>
    </xf>
    <xf numFmtId="4" fontId="46" fillId="46" borderId="17" applyNumberFormat="0" applyProtection="0">
      <alignment horizontal="right" vertical="center"/>
    </xf>
    <xf numFmtId="4" fontId="127" fillId="47" borderId="17" applyNumberFormat="0" applyProtection="0">
      <alignment horizontal="left" vertical="center" indent="1"/>
    </xf>
    <xf numFmtId="4" fontId="46" fillId="48" borderId="50" applyNumberFormat="0" applyProtection="0">
      <alignment horizontal="left" vertical="center" indent="1"/>
    </xf>
    <xf numFmtId="4" fontId="128" fillId="49" borderId="0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4" fontId="30" fillId="48" borderId="17" applyNumberFormat="0" applyProtection="0">
      <alignment horizontal="left" vertical="center" indent="1"/>
    </xf>
    <xf numFmtId="4" fontId="30" fillId="2" borderId="17" applyNumberFormat="0" applyProtection="0">
      <alignment horizontal="left" vertical="center" indent="1"/>
    </xf>
    <xf numFmtId="0" fontId="14" fillId="2" borderId="17" applyNumberFormat="0" applyProtection="0">
      <alignment horizontal="left" vertical="center" indent="1"/>
    </xf>
    <xf numFmtId="0" fontId="14" fillId="3" borderId="17" applyNumberFormat="0" applyProtection="0">
      <alignment horizontal="left" vertical="center" indent="1"/>
    </xf>
    <xf numFmtId="0" fontId="14" fillId="4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4" fontId="46" fillId="9" borderId="17" applyNumberFormat="0" applyProtection="0">
      <alignment vertical="center"/>
    </xf>
    <xf numFmtId="4" fontId="126" fillId="9" borderId="17" applyNumberFormat="0" applyProtection="0">
      <alignment vertical="center"/>
    </xf>
    <xf numFmtId="4" fontId="46" fillId="9" borderId="17" applyNumberFormat="0" applyProtection="0">
      <alignment horizontal="left" vertical="center" indent="1"/>
    </xf>
    <xf numFmtId="4" fontId="46" fillId="9" borderId="17" applyNumberFormat="0" applyProtection="0">
      <alignment horizontal="left" vertical="center" indent="1"/>
    </xf>
    <xf numFmtId="4" fontId="46" fillId="48" borderId="17" applyNumberFormat="0" applyProtection="0">
      <alignment horizontal="right" vertical="center"/>
    </xf>
    <xf numFmtId="4" fontId="126" fillId="48" borderId="17" applyNumberFormat="0" applyProtection="0">
      <alignment horizontal="right" vertical="center"/>
    </xf>
    <xf numFmtId="0" fontId="14" fillId="5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0" fontId="129" fillId="0" borderId="0"/>
    <xf numFmtId="4" fontId="130" fillId="48" borderId="17" applyNumberFormat="0" applyProtection="0">
      <alignment horizontal="right" vertical="center"/>
    </xf>
    <xf numFmtId="0" fontId="86" fillId="0" borderId="0"/>
    <xf numFmtId="0" fontId="16" fillId="0" borderId="0" applyNumberFormat="0" applyFill="0" applyBorder="0" applyAlignment="0" applyProtection="0">
      <alignment horizontal="center"/>
    </xf>
    <xf numFmtId="0" fontId="64" fillId="0" borderId="0" applyFont="0" applyFill="0" applyBorder="0" applyAlignment="0" applyProtection="0"/>
    <xf numFmtId="0" fontId="131" fillId="0" borderId="0" applyProtection="0">
      <alignment vertical="center"/>
    </xf>
    <xf numFmtId="0" fontId="132" fillId="0" borderId="0" applyProtection="0">
      <alignment vertical="center"/>
    </xf>
    <xf numFmtId="0" fontId="133" fillId="0" borderId="0"/>
    <xf numFmtId="259" fontId="134" fillId="0" borderId="1">
      <alignment horizontal="left" vertical="center"/>
      <protection locked="0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3" fontId="135" fillId="0" borderId="0"/>
    <xf numFmtId="3" fontId="136" fillId="0" borderId="51"/>
    <xf numFmtId="3" fontId="136" fillId="0" borderId="37"/>
    <xf numFmtId="3" fontId="136" fillId="0" borderId="52"/>
    <xf numFmtId="3" fontId="135" fillId="0" borderId="0"/>
    <xf numFmtId="49" fontId="27" fillId="0" borderId="0" applyFont="0" applyFill="0" applyBorder="0" applyAlignment="0" applyProtection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49" fontId="46" fillId="0" borderId="0" applyFill="0" applyBorder="0" applyAlignment="0"/>
    <xf numFmtId="260" fontId="48" fillId="0" borderId="0" applyFill="0" applyBorder="0" applyAlignment="0"/>
    <xf numFmtId="258" fontId="49" fillId="0" borderId="0" applyFill="0" applyBorder="0" applyAlignment="0"/>
    <xf numFmtId="260" fontId="48" fillId="0" borderId="0" applyFill="0" applyBorder="0" applyAlignment="0"/>
    <xf numFmtId="260" fontId="48" fillId="0" borderId="0" applyFill="0" applyBorder="0" applyAlignment="0"/>
    <xf numFmtId="258" fontId="50" fillId="0" borderId="0" applyFill="0" applyBorder="0" applyAlignment="0"/>
    <xf numFmtId="261" fontId="48" fillId="0" borderId="0" applyFill="0" applyBorder="0" applyAlignment="0"/>
    <xf numFmtId="262" fontId="49" fillId="0" borderId="0" applyFill="0" applyBorder="0" applyAlignment="0"/>
    <xf numFmtId="261" fontId="48" fillId="0" borderId="0" applyFill="0" applyBorder="0" applyAlignment="0"/>
    <xf numFmtId="261" fontId="48" fillId="0" borderId="0" applyFill="0" applyBorder="0" applyAlignment="0"/>
    <xf numFmtId="262" fontId="50" fillId="0" borderId="0" applyFill="0" applyBorder="0" applyAlignment="0"/>
    <xf numFmtId="263" fontId="14" fillId="0" borderId="0" applyFont="0" applyFill="0" applyAlignment="0" applyProtection="0"/>
    <xf numFmtId="264" fontId="14" fillId="0" borderId="0" applyFont="0" applyFill="0" applyBorder="0" applyAlignment="0" applyProtection="0"/>
    <xf numFmtId="265" fontId="14" fillId="0" borderId="0" applyFont="0" applyFill="0" applyBorder="0" applyAlignment="0" applyProtection="0"/>
    <xf numFmtId="266" fontId="14" fillId="0" borderId="0" applyFont="0" applyFill="0" applyBorder="0" applyAlignment="0" applyProtection="0"/>
    <xf numFmtId="267" fontId="14" fillId="0" borderId="0" applyFont="0" applyFill="0" applyBorder="0" applyAlignment="0" applyProtection="0"/>
    <xf numFmtId="268" fontId="14" fillId="0" borderId="0" applyFont="0" applyFill="0" applyBorder="0" applyAlignment="0" applyProtection="0"/>
    <xf numFmtId="0" fontId="137" fillId="0" borderId="0" applyFill="0" applyBorder="0" applyProtection="0">
      <alignment horizontal="left" vertical="top"/>
    </xf>
    <xf numFmtId="12" fontId="138" fillId="0" borderId="0" applyFill="0" applyBorder="0"/>
    <xf numFmtId="20" fontId="56" fillId="0" borderId="0" applyFont="0" applyFill="0" applyBorder="0" applyAlignment="0" applyProtection="0"/>
    <xf numFmtId="21" fontId="139" fillId="0" borderId="0" applyFont="0" applyFill="0" applyBorder="0" applyAlignment="0" applyProtection="0"/>
    <xf numFmtId="18" fontId="56" fillId="0" borderId="0" applyFont="0" applyFill="0" applyBorder="0" applyAlignment="0" applyProtection="0"/>
    <xf numFmtId="19" fontId="56" fillId="0" borderId="0" applyFont="0" applyFill="0" applyBorder="0" applyAlignment="0" applyProtection="0"/>
    <xf numFmtId="12" fontId="138" fillId="0" borderId="0" applyFill="0" applyBorder="0"/>
    <xf numFmtId="12" fontId="138" fillId="0" borderId="0"/>
    <xf numFmtId="12" fontId="140" fillId="0" borderId="53" applyBorder="0" applyAlignment="0">
      <alignment horizontal="center"/>
    </xf>
    <xf numFmtId="0" fontId="141" fillId="0" borderId="0" applyNumberFormat="0" applyFill="0" applyBorder="0" applyAlignment="0" applyProtection="0"/>
    <xf numFmtId="1" fontId="142" fillId="0" borderId="54" applyNumberFormat="0" applyFill="0" applyBorder="0" applyAlignment="0"/>
    <xf numFmtId="0" fontId="141" fillId="0" borderId="0" applyNumberFormat="0" applyFill="0" applyBorder="0" applyAlignment="0" applyProtection="0"/>
    <xf numFmtId="1" fontId="143" fillId="0" borderId="55"/>
    <xf numFmtId="0" fontId="144" fillId="0" borderId="56" applyNumberFormat="0" applyFill="0" applyAlignment="0" applyProtection="0"/>
    <xf numFmtId="0" fontId="58" fillId="0" borderId="31" applyNumberFormat="0" applyFill="0" applyAlignment="0" applyProtection="0"/>
    <xf numFmtId="0" fontId="144" fillId="0" borderId="56" applyNumberFormat="0" applyFill="0" applyAlignment="0" applyProtection="0"/>
    <xf numFmtId="0" fontId="54" fillId="8" borderId="57" applyNumberFormat="0" applyFill="0" applyProtection="0">
      <alignment vertical="top"/>
    </xf>
    <xf numFmtId="0" fontId="22" fillId="0" borderId="23" applyNumberFormat="0" applyFill="0" applyProtection="0">
      <alignment vertical="top"/>
    </xf>
    <xf numFmtId="0" fontId="145" fillId="8" borderId="0" applyNumberFormat="0" applyFill="0" applyProtection="0"/>
    <xf numFmtId="251" fontId="14" fillId="0" borderId="0" applyFont="0" applyFill="0" applyBorder="0" applyAlignment="0" applyProtection="0"/>
    <xf numFmtId="252" fontId="1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269" fontId="14" fillId="0" borderId="0" applyFont="0" applyFill="0" applyBorder="0" applyAlignment="0" applyProtection="0"/>
    <xf numFmtId="270" fontId="147" fillId="0" borderId="0" applyFont="0" applyFill="0" applyBorder="0" applyAlignment="0" applyProtection="0"/>
    <xf numFmtId="271" fontId="67" fillId="0" borderId="24" applyFont="0" applyFill="0" applyBorder="0" applyAlignment="0">
      <alignment horizontal="centerContinuous"/>
    </xf>
    <xf numFmtId="272" fontId="66" fillId="0" borderId="24" applyFill="0">
      <alignment horizontal="centerContinuous"/>
    </xf>
    <xf numFmtId="0" fontId="6" fillId="41" borderId="0" applyNumberFormat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67" fillId="4" borderId="28"/>
    <xf numFmtId="14" fontId="6" fillId="0" borderId="0">
      <alignment horizontal="right"/>
    </xf>
    <xf numFmtId="273" fontId="8" fillId="4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252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54" fontId="8" fillId="0" borderId="1" applyNumberFormat="0" applyBorder="0" applyAlignment="0">
      <alignment horizontal="centerContinuous" vertical="center" wrapText="1"/>
    </xf>
    <xf numFmtId="276" fontId="154" fillId="0" borderId="58">
      <alignment horizontal="center" vertical="center" wrapText="1"/>
    </xf>
    <xf numFmtId="0" fontId="9" fillId="0" borderId="0"/>
    <xf numFmtId="3" fontId="155" fillId="50" borderId="22">
      <alignment horizontal="left"/>
    </xf>
    <xf numFmtId="3" fontId="156" fillId="50" borderId="22">
      <alignment horizontal="lef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57" fillId="0" borderId="0"/>
    <xf numFmtId="0" fontId="14" fillId="0" borderId="0"/>
    <xf numFmtId="0" fontId="26" fillId="0" borderId="1">
      <alignment horizontal="left" vertical="top" indent="1"/>
    </xf>
    <xf numFmtId="0" fontId="117" fillId="0" borderId="1">
      <alignment horizontal="left" wrapText="1" indent="4"/>
    </xf>
    <xf numFmtId="0" fontId="14" fillId="0" borderId="1"/>
    <xf numFmtId="0" fontId="14" fillId="0" borderId="1"/>
    <xf numFmtId="0" fontId="14" fillId="0" borderId="1"/>
    <xf numFmtId="0" fontId="14" fillId="0" borderId="1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6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6" fontId="33" fillId="0" borderId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178" fontId="33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58" fillId="0" borderId="0"/>
    <xf numFmtId="0" fontId="158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4" fillId="0" borderId="0"/>
    <xf numFmtId="0" fontId="158" fillId="0" borderId="0"/>
    <xf numFmtId="0" fontId="158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77" fontId="8" fillId="7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38" applyNumberFormat="0" applyFont="0" applyAlignment="0">
      <alignment horizontal="center" vertical="center"/>
    </xf>
    <xf numFmtId="0" fontId="20" fillId="0" borderId="0"/>
    <xf numFmtId="0" fontId="20" fillId="0" borderId="0"/>
    <xf numFmtId="0" fontId="8" fillId="0" borderId="0" applyNumberFormat="0" applyFont="0" applyFill="0" applyBorder="0" applyAlignment="0" applyProtection="0"/>
    <xf numFmtId="0" fontId="23" fillId="0" borderId="0"/>
    <xf numFmtId="0" fontId="17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162" fillId="0" borderId="0"/>
    <xf numFmtId="278" fontId="8" fillId="0" borderId="0"/>
    <xf numFmtId="279" fontId="8" fillId="4" borderId="1" applyFont="0" applyFill="0" applyBorder="0" applyAlignment="0" applyProtection="0"/>
    <xf numFmtId="254" fontId="8" fillId="0" borderId="25" applyFont="0" applyFill="0" applyBorder="0" applyAlignment="0" applyProtection="0">
      <alignment horizontal="center"/>
    </xf>
    <xf numFmtId="280" fontId="8" fillId="0" borderId="1" applyFont="0" applyFill="0" applyBorder="0" applyAlignment="0" applyProtection="0">
      <alignment wrapText="1"/>
    </xf>
    <xf numFmtId="281" fontId="163" fillId="0" borderId="9" applyFont="0" applyFill="0" applyBorder="0" applyAlignment="0" applyProtection="0">
      <alignment wrapText="1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254" fontId="8" fillId="4" borderId="1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4" fontId="14" fillId="0" borderId="1"/>
    <xf numFmtId="4" fontId="14" fillId="0" borderId="1"/>
    <xf numFmtId="4" fontId="14" fillId="0" borderId="1"/>
    <xf numFmtId="4" fontId="14" fillId="0" borderId="1"/>
    <xf numFmtId="4" fontId="14" fillId="0" borderId="1"/>
    <xf numFmtId="4" fontId="14" fillId="0" borderId="1"/>
    <xf numFmtId="0" fontId="117" fillId="0" borderId="1">
      <alignment horizontal="center" vertical="center" wrapText="1"/>
    </xf>
    <xf numFmtId="0" fontId="29" fillId="0" borderId="0"/>
    <xf numFmtId="247" fontId="29" fillId="0" borderId="0"/>
    <xf numFmtId="40" fontId="29" fillId="0" borderId="0"/>
    <xf numFmtId="251" fontId="59" fillId="0" borderId="0" applyFont="0" applyFill="0" applyBorder="0" applyAlignment="0" applyProtection="0"/>
    <xf numFmtId="252" fontId="59" fillId="0" borderId="0" applyFont="0" applyFill="0" applyBorder="0" applyAlignment="0" applyProtection="0"/>
    <xf numFmtId="0" fontId="33" fillId="0" borderId="0"/>
    <xf numFmtId="0" fontId="165" fillId="0" borderId="0"/>
    <xf numFmtId="282" fontId="166" fillId="0" borderId="0" applyFont="0" applyFill="0" applyBorder="0" applyAlignment="0" applyProtection="0"/>
    <xf numFmtId="283" fontId="166" fillId="0" borderId="0" applyFont="0" applyFill="0" applyBorder="0" applyAlignment="0" applyProtection="0"/>
    <xf numFmtId="185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5" fontId="32" fillId="0" borderId="0"/>
    <xf numFmtId="185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167" fillId="0" borderId="0"/>
    <xf numFmtId="17" fontId="53" fillId="8" borderId="0" applyFill="0" applyBorder="0" applyAlignment="0" applyProtection="0"/>
    <xf numFmtId="191" fontId="167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33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8" fillId="0" borderId="0"/>
    <xf numFmtId="0" fontId="158" fillId="0" borderId="0"/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177" fontId="6" fillId="0" borderId="18">
      <protection locked="0"/>
    </xf>
    <xf numFmtId="177" fontId="19" fillId="6" borderId="18"/>
    <xf numFmtId="0" fontId="14" fillId="0" borderId="0"/>
    <xf numFmtId="0" fontId="8" fillId="0" borderId="0"/>
    <xf numFmtId="0" fontId="11" fillId="0" borderId="0"/>
    <xf numFmtId="164" fontId="3" fillId="0" borderId="0" applyFont="0" applyFill="0" applyBorder="0" applyAlignment="0" applyProtection="0"/>
    <xf numFmtId="233" fontId="14" fillId="7" borderId="1" applyNumberFormat="0" applyFont="0" applyAlignment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26" fontId="75" fillId="0" borderId="0" applyNumberFormat="0" applyFill="0" applyBorder="0" applyAlignment="0" applyProtection="0"/>
    <xf numFmtId="226" fontId="63" fillId="32" borderId="37" applyAlignment="0">
      <protection locked="0"/>
    </xf>
    <xf numFmtId="0" fontId="7" fillId="0" borderId="39" applyNumberFormat="0" applyFont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0" fontId="15" fillId="0" borderId="0" applyNumberFormat="0" applyFont="0" applyFill="0" applyBorder="0" applyAlignment="0" applyProtection="0">
      <alignment vertical="top"/>
    </xf>
    <xf numFmtId="0" fontId="141" fillId="0" borderId="0" applyNumberFormat="0" applyFill="0" applyBorder="0" applyAlignment="0" applyProtection="0"/>
    <xf numFmtId="0" fontId="144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3" fillId="0" borderId="0"/>
    <xf numFmtId="0" fontId="158" fillId="0" borderId="0"/>
    <xf numFmtId="0" fontId="3" fillId="0" borderId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0" fontId="14" fillId="0" borderId="0"/>
    <xf numFmtId="0" fontId="3" fillId="0" borderId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226" fontId="33" fillId="0" borderId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3" fillId="0" borderId="0"/>
    <xf numFmtId="0" fontId="158" fillId="0" borderId="0"/>
    <xf numFmtId="0" fontId="158" fillId="0" borderId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3" fontId="14" fillId="7" borderId="1" applyNumberFormat="0" applyFont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19" fillId="6" borderId="18"/>
    <xf numFmtId="177" fontId="6" fillId="0" borderId="18">
      <protection locked="0"/>
    </xf>
    <xf numFmtId="177" fontId="19" fillId="6" borderId="18"/>
    <xf numFmtId="177" fontId="6" fillId="0" borderId="18">
      <protection locked="0"/>
    </xf>
    <xf numFmtId="177" fontId="6" fillId="0" borderId="18">
      <protection locked="0"/>
    </xf>
    <xf numFmtId="177" fontId="19" fillId="6" borderId="18"/>
    <xf numFmtId="0" fontId="3" fillId="0" borderId="0"/>
    <xf numFmtId="0" fontId="5" fillId="0" borderId="0"/>
    <xf numFmtId="0" fontId="5" fillId="0" borderId="0"/>
    <xf numFmtId="222" fontId="6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221" fontId="59" fillId="0" borderId="119" applyFill="0" applyProtection="0"/>
    <xf numFmtId="0" fontId="14" fillId="2" borderId="98" applyNumberFormat="0" applyProtection="0">
      <alignment horizontal="left" vertical="center" indent="1"/>
    </xf>
    <xf numFmtId="0" fontId="14" fillId="3" borderId="98" applyNumberFormat="0" applyProtection="0">
      <alignment horizontal="left" vertical="center" indent="1"/>
    </xf>
    <xf numFmtId="0" fontId="14" fillId="4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168" fontId="44" fillId="0" borderId="23" applyAlignment="0" applyProtection="0"/>
    <xf numFmtId="0" fontId="1" fillId="0" borderId="0"/>
    <xf numFmtId="172" fontId="1" fillId="0" borderId="0" applyFont="0" applyFill="0" applyBorder="0" applyAlignment="0" applyProtection="0"/>
    <xf numFmtId="226" fontId="14" fillId="7" borderId="120" applyNumberFormat="0" applyFont="0" applyAlignment="0">
      <protection locked="0"/>
    </xf>
    <xf numFmtId="168" fontId="44" fillId="0" borderId="23" applyAlignment="0" applyProtection="0"/>
    <xf numFmtId="0" fontId="8" fillId="8" borderId="120" applyNumberFormat="0" applyAlignment="0">
      <alignment horizontal="left"/>
    </xf>
    <xf numFmtId="226" fontId="14" fillId="7" borderId="120" applyNumberFormat="0" applyFont="0" applyAlignment="0">
      <protection locked="0"/>
    </xf>
    <xf numFmtId="194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0" fontId="22" fillId="0" borderId="23" applyNumberFormat="0" applyFill="0" applyProtection="0">
      <alignment vertical="top"/>
    </xf>
    <xf numFmtId="0" fontId="144" fillId="0" borderId="116" applyNumberFormat="0" applyFill="0" applyAlignment="0" applyProtection="0"/>
    <xf numFmtId="0" fontId="37" fillId="36" borderId="115" applyNumberFormat="0" applyFont="0" applyAlignment="0" applyProtection="0"/>
    <xf numFmtId="221" fontId="59" fillId="0" borderId="23" applyFill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7" fillId="0" borderId="113" applyNumberFormat="0" applyFont="0" applyAlignment="0" applyProtection="0"/>
    <xf numFmtId="4" fontId="46" fillId="7" borderId="118" applyNumberFormat="0" applyProtection="0">
      <alignment horizontal="left" vertical="center" indent="1"/>
    </xf>
    <xf numFmtId="4" fontId="46" fillId="40" borderId="118" applyNumberFormat="0" applyProtection="0">
      <alignment horizontal="right" vertical="center"/>
    </xf>
    <xf numFmtId="4" fontId="46" fillId="44" borderId="118" applyNumberFormat="0" applyProtection="0">
      <alignment horizontal="right" vertical="center"/>
    </xf>
    <xf numFmtId="4" fontId="46" fillId="9" borderId="118" applyNumberFormat="0" applyProtection="0">
      <alignment vertical="center"/>
    </xf>
    <xf numFmtId="4" fontId="30" fillId="2" borderId="118" applyNumberFormat="0" applyProtection="0">
      <alignment horizontal="left" vertical="center" indent="1"/>
    </xf>
    <xf numFmtId="0" fontId="14" fillId="3" borderId="118" applyNumberFormat="0" applyProtection="0">
      <alignment horizontal="left" vertical="center" indent="1"/>
    </xf>
    <xf numFmtId="0" fontId="14" fillId="5" borderId="118" applyNumberFormat="0" applyProtection="0">
      <alignment horizontal="left" vertical="center" indent="1"/>
    </xf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0" fontId="51" fillId="28" borderId="101" applyNumberFormat="0" applyAlignment="0" applyProtection="0"/>
    <xf numFmtId="169" fontId="117" fillId="0" borderId="120">
      <alignment horizontal="right" vertical="center" wrapText="1"/>
    </xf>
    <xf numFmtId="0" fontId="14" fillId="0" borderId="120"/>
    <xf numFmtId="210" fontId="59" fillId="0" borderId="100" applyFill="0" applyProtection="0"/>
    <xf numFmtId="37" fontId="62" fillId="4" borderId="96" applyFill="0" applyBorder="0" applyProtection="0"/>
    <xf numFmtId="221" fontId="59" fillId="0" borderId="100" applyFill="0" applyProtection="0"/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0" fontId="74" fillId="4" borderId="99" applyAlignment="0" applyProtection="0"/>
    <xf numFmtId="0" fontId="7" fillId="0" borderId="102" applyNumberFormat="0" applyFont="0" applyAlignment="0" applyProtection="0"/>
    <xf numFmtId="0" fontId="7" fillId="0" borderId="103" applyNumberFormat="0" applyFont="0" applyAlignment="0" applyProtection="0"/>
    <xf numFmtId="0" fontId="7" fillId="0" borderId="103" applyNumberFormat="0" applyFont="0" applyAlignment="0" applyProtection="0"/>
    <xf numFmtId="10" fontId="79" fillId="33" borderId="96" applyNumberFormat="0" applyFill="0" applyBorder="0" applyAlignment="0" applyProtection="0">
      <protection locked="0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74" fillId="0" borderId="99"/>
    <xf numFmtId="226" fontId="14" fillId="7" borderId="96" applyNumberFormat="0" applyFont="0" applyAlignment="0">
      <protection locked="0"/>
    </xf>
    <xf numFmtId="10" fontId="53" fillId="9" borderId="96" applyNumberFormat="0" applyBorder="0" applyAlignment="0" applyProtection="0"/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0" fontId="14" fillId="0" borderId="12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6" borderId="104" applyNumberFormat="0" applyFont="0" applyAlignment="0" applyProtection="0"/>
    <xf numFmtId="169" fontId="117" fillId="0" borderId="96">
      <alignment horizontal="right" vertical="center" wrapText="1"/>
    </xf>
    <xf numFmtId="0" fontId="118" fillId="28" borderId="98" applyNumberFormat="0" applyAlignment="0" applyProtection="0"/>
    <xf numFmtId="4" fontId="46" fillId="7" borderId="98" applyNumberFormat="0" applyProtection="0">
      <alignment vertical="center"/>
    </xf>
    <xf numFmtId="4" fontId="126" fillId="7" borderId="98" applyNumberFormat="0" applyProtection="0">
      <alignment vertical="center"/>
    </xf>
    <xf numFmtId="4" fontId="46" fillId="7" borderId="98" applyNumberFormat="0" applyProtection="0">
      <alignment horizontal="left" vertical="center" indent="1"/>
    </xf>
    <xf numFmtId="4" fontId="46" fillId="7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46" fillId="38" borderId="98" applyNumberFormat="0" applyProtection="0">
      <alignment horizontal="right" vertical="center"/>
    </xf>
    <xf numFmtId="4" fontId="46" fillId="39" borderId="98" applyNumberFormat="0" applyProtection="0">
      <alignment horizontal="right" vertical="center"/>
    </xf>
    <xf numFmtId="4" fontId="46" fillId="40" borderId="98" applyNumberFormat="0" applyProtection="0">
      <alignment horizontal="right" vertical="center"/>
    </xf>
    <xf numFmtId="4" fontId="46" fillId="41" borderId="98" applyNumberFormat="0" applyProtection="0">
      <alignment horizontal="right" vertical="center"/>
    </xf>
    <xf numFmtId="4" fontId="46" fillId="42" borderId="98" applyNumberFormat="0" applyProtection="0">
      <alignment horizontal="right" vertical="center"/>
    </xf>
    <xf numFmtId="4" fontId="46" fillId="43" borderId="98" applyNumberFormat="0" applyProtection="0">
      <alignment horizontal="right" vertical="center"/>
    </xf>
    <xf numFmtId="4" fontId="46" fillId="44" borderId="98" applyNumberFormat="0" applyProtection="0">
      <alignment horizontal="right" vertical="center"/>
    </xf>
    <xf numFmtId="4" fontId="46" fillId="45" borderId="98" applyNumberFormat="0" applyProtection="0">
      <alignment horizontal="right" vertical="center"/>
    </xf>
    <xf numFmtId="4" fontId="46" fillId="46" borderId="98" applyNumberFormat="0" applyProtection="0">
      <alignment horizontal="right" vertical="center"/>
    </xf>
    <xf numFmtId="4" fontId="127" fillId="47" borderId="98" applyNumberFormat="0" applyProtection="0">
      <alignment horizontal="left" vertical="center" indent="1"/>
    </xf>
    <xf numFmtId="4" fontId="46" fillId="48" borderId="105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30" fillId="48" borderId="98" applyNumberFormat="0" applyProtection="0">
      <alignment horizontal="left" vertical="center" indent="1"/>
    </xf>
    <xf numFmtId="4" fontId="30" fillId="2" borderId="98" applyNumberFormat="0" applyProtection="0">
      <alignment horizontal="left" vertical="center" indent="1"/>
    </xf>
    <xf numFmtId="0" fontId="14" fillId="2" borderId="98" applyNumberFormat="0" applyProtection="0">
      <alignment horizontal="left" vertical="center" indent="1"/>
    </xf>
    <xf numFmtId="0" fontId="14" fillId="3" borderId="98" applyNumberFormat="0" applyProtection="0">
      <alignment horizontal="left" vertical="center" indent="1"/>
    </xf>
    <xf numFmtId="0" fontId="14" fillId="4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46" fillId="9" borderId="98" applyNumberFormat="0" applyProtection="0">
      <alignment vertical="center"/>
    </xf>
    <xf numFmtId="4" fontId="126" fillId="9" borderId="98" applyNumberFormat="0" applyProtection="0">
      <alignment vertical="center"/>
    </xf>
    <xf numFmtId="4" fontId="46" fillId="9" borderId="98" applyNumberFormat="0" applyProtection="0">
      <alignment horizontal="left" vertical="center" indent="1"/>
    </xf>
    <xf numFmtId="4" fontId="46" fillId="9" borderId="98" applyNumberFormat="0" applyProtection="0">
      <alignment horizontal="left" vertical="center" indent="1"/>
    </xf>
    <xf numFmtId="4" fontId="46" fillId="48" borderId="98" applyNumberFormat="0" applyProtection="0">
      <alignment horizontal="right" vertical="center"/>
    </xf>
    <xf numFmtId="4" fontId="126" fillId="48" borderId="98" applyNumberFormat="0" applyProtection="0">
      <alignment horizontal="right" vertical="center"/>
    </xf>
    <xf numFmtId="0" fontId="14" fillId="5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130" fillId="48" borderId="98" applyNumberFormat="0" applyProtection="0">
      <alignment horizontal="right" vertical="center"/>
    </xf>
    <xf numFmtId="0" fontId="144" fillId="0" borderId="106" applyNumberFormat="0" applyFill="0" applyAlignment="0" applyProtection="0"/>
    <xf numFmtId="0" fontId="144" fillId="0" borderId="106" applyNumberFormat="0" applyFill="0" applyAlignment="0" applyProtection="0"/>
    <xf numFmtId="0" fontId="22" fillId="0" borderId="100" applyNumberFormat="0" applyFill="0" applyProtection="0">
      <alignment vertical="top"/>
    </xf>
    <xf numFmtId="254" fontId="8" fillId="0" borderId="96" applyNumberFormat="0" applyBorder="0" applyAlignment="0">
      <alignment horizontal="centerContinuous" vertical="center" wrapText="1"/>
    </xf>
    <xf numFmtId="276" fontId="154" fillId="0" borderId="107">
      <alignment horizontal="center" vertical="center" wrapText="1"/>
    </xf>
    <xf numFmtId="0" fontId="14" fillId="0" borderId="96">
      <alignment horizontal="right"/>
    </xf>
    <xf numFmtId="0" fontId="14" fillId="0" borderId="96">
      <alignment horizontal="right"/>
    </xf>
    <xf numFmtId="0" fontId="14" fillId="0" borderId="96">
      <alignment horizontal="right"/>
    </xf>
    <xf numFmtId="0" fontId="14" fillId="0" borderId="96">
      <alignment horizontal="right"/>
    </xf>
    <xf numFmtId="0" fontId="14" fillId="0" borderId="96">
      <alignment horizontal="right"/>
    </xf>
    <xf numFmtId="0" fontId="14" fillId="0" borderId="96">
      <alignment horizontal="right"/>
    </xf>
    <xf numFmtId="0" fontId="26" fillId="0" borderId="96">
      <alignment horizontal="left" vertical="top" indent="1"/>
    </xf>
    <xf numFmtId="0" fontId="117" fillId="0" borderId="96">
      <alignment horizontal="left" wrapText="1" indent="4"/>
    </xf>
    <xf numFmtId="0" fontId="14" fillId="0" borderId="96"/>
    <xf numFmtId="0" fontId="14" fillId="0" borderId="96"/>
    <xf numFmtId="0" fontId="14" fillId="0" borderId="96"/>
    <xf numFmtId="0" fontId="14" fillId="0" borderId="9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4" fillId="0" borderId="119" applyAlignment="0" applyProtection="0"/>
    <xf numFmtId="168" fontId="44" fillId="0" borderId="119" applyAlignment="0" applyProtection="0"/>
    <xf numFmtId="0" fontId="161" fillId="0" borderId="102" applyNumberFormat="0" applyFont="0" applyAlignment="0">
      <alignment horizontal="center" vertical="center"/>
    </xf>
    <xf numFmtId="0" fontId="8" fillId="8" borderId="96" applyNumberFormat="0" applyAlignment="0">
      <alignment horizontal="left"/>
    </xf>
    <xf numFmtId="0" fontId="8" fillId="8" borderId="96" applyNumberFormat="0" applyAlignment="0">
      <alignment horizontal="left"/>
    </xf>
    <xf numFmtId="0" fontId="8" fillId="8" borderId="96" applyNumberFormat="0" applyAlignment="0">
      <alignment horizontal="left"/>
    </xf>
    <xf numFmtId="0" fontId="8" fillId="8" borderId="96" applyNumberFormat="0" applyAlignment="0">
      <alignment horizontal="left"/>
    </xf>
    <xf numFmtId="279" fontId="8" fillId="4" borderId="96" applyFont="0" applyFill="0" applyBorder="0" applyAlignment="0" applyProtection="0"/>
    <xf numFmtId="254" fontId="8" fillId="0" borderId="97" applyFont="0" applyFill="0" applyBorder="0" applyAlignment="0" applyProtection="0">
      <alignment horizontal="center"/>
    </xf>
    <xf numFmtId="280" fontId="8" fillId="0" borderId="96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3" fontId="14" fillId="7" borderId="120" applyNumberFormat="0" applyFont="0" applyAlignment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4" fillId="0" borderId="23" applyAlignment="0" applyProtection="0"/>
    <xf numFmtId="279" fontId="8" fillId="4" borderId="120" applyFont="0" applyFill="0" applyBorder="0" applyAlignment="0" applyProtection="0"/>
    <xf numFmtId="233" fontId="14" fillId="7" borderId="120" applyNumberFormat="0" applyFont="0" applyAlignment="0">
      <protection locked="0"/>
    </xf>
    <xf numFmtId="0" fontId="87" fillId="0" borderId="110">
      <alignment horizontal="left" vertical="center"/>
    </xf>
    <xf numFmtId="4" fontId="14" fillId="0" borderId="96"/>
    <xf numFmtId="4" fontId="14" fillId="0" borderId="96"/>
    <xf numFmtId="4" fontId="14" fillId="0" borderId="96"/>
    <xf numFmtId="4" fontId="14" fillId="0" borderId="96"/>
    <xf numFmtId="4" fontId="14" fillId="0" borderId="96"/>
    <xf numFmtId="4" fontId="14" fillId="0" borderId="96"/>
    <xf numFmtId="0" fontId="117" fillId="0" borderId="96">
      <alignment horizontal="center" vertical="center" wrapText="1"/>
    </xf>
    <xf numFmtId="0" fontId="1" fillId="0" borderId="0"/>
    <xf numFmtId="233" fontId="14" fillId="7" borderId="96" applyNumberFormat="0" applyFont="0" applyAlignment="0">
      <protection locked="0"/>
    </xf>
    <xf numFmtId="233" fontId="14" fillId="7" borderId="96" applyNumberFormat="0" applyFont="0" applyAlignment="0">
      <protection locked="0"/>
    </xf>
    <xf numFmtId="164" fontId="1" fillId="0" borderId="0" applyFont="0" applyFill="0" applyBorder="0" applyAlignment="0" applyProtection="0"/>
    <xf numFmtId="233" fontId="14" fillId="7" borderId="96" applyNumberFormat="0" applyFont="0" applyAlignment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03" applyNumberFormat="0" applyFont="0" applyAlignment="0" applyProtection="0"/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226" fontId="14" fillId="7" borderId="96" applyNumberFormat="0" applyFont="0" applyAlignment="0">
      <protection locked="0"/>
    </xf>
    <xf numFmtId="0" fontId="144" fillId="0" borderId="10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48" borderId="1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110">
      <alignment horizontal="left" vertical="center"/>
    </xf>
    <xf numFmtId="0" fontId="1" fillId="0" borderId="0"/>
    <xf numFmtId="168" fontId="44" fillId="0" borderId="23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4" fillId="7" borderId="96" applyNumberFormat="0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0" fontId="14" fillId="2" borderId="98" applyNumberFormat="0" applyProtection="0">
      <alignment horizontal="left" vertical="center" indent="1"/>
    </xf>
    <xf numFmtId="0" fontId="14" fillId="3" borderId="98" applyNumberFormat="0" applyProtection="0">
      <alignment horizontal="left" vertical="center" indent="1"/>
    </xf>
    <xf numFmtId="0" fontId="14" fillId="4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4" fillId="3" borderId="17" applyNumberFormat="0" applyProtection="0">
      <alignment horizontal="left" vertical="center" indent="1"/>
    </xf>
    <xf numFmtId="0" fontId="1" fillId="0" borderId="0"/>
    <xf numFmtId="172" fontId="1" fillId="0" borderId="0" applyFont="0" applyFill="0" applyBorder="0" applyAlignment="0" applyProtection="0"/>
    <xf numFmtId="194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168" fontId="44" fillId="0" borderId="100" applyAlignment="0" applyProtection="0"/>
    <xf numFmtId="0" fontId="51" fillId="28" borderId="27" applyNumberFormat="0" applyAlignment="0" applyProtection="0"/>
    <xf numFmtId="0" fontId="14" fillId="0" borderId="1"/>
    <xf numFmtId="0" fontId="14" fillId="0" borderId="1"/>
    <xf numFmtId="0" fontId="14" fillId="0" borderId="1"/>
    <xf numFmtId="0" fontId="14" fillId="0" borderId="1"/>
    <xf numFmtId="0" fontId="117" fillId="0" borderId="1">
      <alignment horizontal="left" wrapText="1" indent="4"/>
    </xf>
    <xf numFmtId="0" fontId="26" fillId="0" borderId="1">
      <alignment horizontal="left" vertical="top" indent="1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0" fontId="14" fillId="0" borderId="1">
      <alignment horizontal="right"/>
    </xf>
    <xf numFmtId="254" fontId="8" fillId="0" borderId="1" applyNumberFormat="0" applyBorder="0" applyAlignment="0">
      <alignment horizontal="centerContinuous" vertical="center" wrapText="1"/>
    </xf>
    <xf numFmtId="0" fontId="22" fillId="0" borderId="23" applyNumberFormat="0" applyFill="0" applyProtection="0">
      <alignment vertical="top"/>
    </xf>
    <xf numFmtId="210" fontId="59" fillId="0" borderId="100" applyFill="0" applyProtection="0"/>
    <xf numFmtId="37" fontId="62" fillId="4" borderId="108" applyFill="0" applyBorder="0" applyProtection="0"/>
    <xf numFmtId="221" fontId="59" fillId="0" borderId="100" applyFill="0" applyProtection="0"/>
    <xf numFmtId="4" fontId="130" fillId="48" borderId="17" applyNumberFormat="0" applyProtection="0">
      <alignment horizontal="right" vertical="center"/>
    </xf>
    <xf numFmtId="0" fontId="14" fillId="5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4" fontId="126" fillId="48" borderId="17" applyNumberFormat="0" applyProtection="0">
      <alignment horizontal="right" vertical="center"/>
    </xf>
    <xf numFmtId="4" fontId="46" fillId="48" borderId="17" applyNumberFormat="0" applyProtection="0">
      <alignment horizontal="right" vertical="center"/>
    </xf>
    <xf numFmtId="4" fontId="46" fillId="9" borderId="17" applyNumberFormat="0" applyProtection="0">
      <alignment horizontal="left" vertical="center" indent="1"/>
    </xf>
    <xf numFmtId="4" fontId="46" fillId="9" borderId="17" applyNumberFormat="0" applyProtection="0">
      <alignment horizontal="left" vertical="center" indent="1"/>
    </xf>
    <xf numFmtId="4" fontId="126" fillId="9" borderId="17" applyNumberFormat="0" applyProtection="0">
      <alignment vertical="center"/>
    </xf>
    <xf numFmtId="4" fontId="46" fillId="9" borderId="17" applyNumberFormat="0" applyProtection="0">
      <alignment vertical="center"/>
    </xf>
    <xf numFmtId="0" fontId="14" fillId="5" borderId="17" applyNumberFormat="0" applyProtection="0">
      <alignment horizontal="left" vertical="center" indent="1"/>
    </xf>
    <xf numFmtId="0" fontId="14" fillId="4" borderId="17" applyNumberFormat="0" applyProtection="0">
      <alignment horizontal="left" vertical="center" indent="1"/>
    </xf>
    <xf numFmtId="0" fontId="14" fillId="3" borderId="17" applyNumberFormat="0" applyProtection="0">
      <alignment horizontal="left" vertical="center" indent="1"/>
    </xf>
    <xf numFmtId="0" fontId="14" fillId="2" borderId="17" applyNumberFormat="0" applyProtection="0">
      <alignment horizontal="left" vertical="center" indent="1"/>
    </xf>
    <xf numFmtId="4" fontId="30" fillId="2" borderId="17" applyNumberFormat="0" applyProtection="0">
      <alignment horizontal="left" vertical="center" indent="1"/>
    </xf>
    <xf numFmtId="4" fontId="30" fillId="48" borderId="17" applyNumberFormat="0" applyProtection="0">
      <alignment horizontal="left" vertical="center" indent="1"/>
    </xf>
    <xf numFmtId="0" fontId="14" fillId="5" borderId="17" applyNumberFormat="0" applyProtection="0">
      <alignment horizontal="left" vertical="center" indent="1"/>
    </xf>
    <xf numFmtId="4" fontId="127" fillId="47" borderId="17" applyNumberFormat="0" applyProtection="0">
      <alignment horizontal="left" vertical="center" indent="1"/>
    </xf>
    <xf numFmtId="4" fontId="46" fillId="46" borderId="17" applyNumberFormat="0" applyProtection="0">
      <alignment horizontal="right" vertical="center"/>
    </xf>
    <xf numFmtId="4" fontId="46" fillId="45" borderId="17" applyNumberFormat="0" applyProtection="0">
      <alignment horizontal="right" vertical="center"/>
    </xf>
    <xf numFmtId="4" fontId="46" fillId="44" borderId="17" applyNumberFormat="0" applyProtection="0">
      <alignment horizontal="right" vertical="center"/>
    </xf>
    <xf numFmtId="4" fontId="46" fillId="43" borderId="17" applyNumberFormat="0" applyProtection="0">
      <alignment horizontal="right" vertical="center"/>
    </xf>
    <xf numFmtId="4" fontId="46" fillId="42" borderId="17" applyNumberFormat="0" applyProtection="0">
      <alignment horizontal="right" vertical="center"/>
    </xf>
    <xf numFmtId="4" fontId="46" fillId="41" borderId="17" applyNumberFormat="0" applyProtection="0">
      <alignment horizontal="right" vertical="center"/>
    </xf>
    <xf numFmtId="4" fontId="46" fillId="40" borderId="17" applyNumberFormat="0" applyProtection="0">
      <alignment horizontal="right" vertical="center"/>
    </xf>
    <xf numFmtId="4" fontId="46" fillId="39" borderId="17" applyNumberFormat="0" applyProtection="0">
      <alignment horizontal="right" vertical="center"/>
    </xf>
    <xf numFmtId="4" fontId="46" fillId="38" borderId="17" applyNumberFormat="0" applyProtection="0">
      <alignment horizontal="right" vertical="center"/>
    </xf>
    <xf numFmtId="0" fontId="14" fillId="5" borderId="17" applyNumberFormat="0" applyProtection="0">
      <alignment horizontal="left" vertical="center" indent="1"/>
    </xf>
    <xf numFmtId="4" fontId="46" fillId="7" borderId="17" applyNumberFormat="0" applyProtection="0">
      <alignment horizontal="left" vertical="center" indent="1"/>
    </xf>
    <xf numFmtId="4" fontId="46" fillId="7" borderId="17" applyNumberFormat="0" applyProtection="0">
      <alignment horizontal="left" vertical="center" indent="1"/>
    </xf>
    <xf numFmtId="4" fontId="126" fillId="7" borderId="17" applyNumberFormat="0" applyProtection="0">
      <alignment vertical="center"/>
    </xf>
    <xf numFmtId="4" fontId="46" fillId="7" borderId="17" applyNumberFormat="0" applyProtection="0">
      <alignment vertical="center"/>
    </xf>
    <xf numFmtId="0" fontId="74" fillId="4" borderId="99" applyAlignment="0" applyProtection="0"/>
    <xf numFmtId="0" fontId="7" fillId="0" borderId="38" applyNumberFormat="0" applyFont="0" applyAlignment="0" applyProtection="0"/>
    <xf numFmtId="0" fontId="7" fillId="0" borderId="39" applyNumberFormat="0" applyFont="0" applyAlignment="0" applyProtection="0"/>
    <xf numFmtId="0" fontId="7" fillId="0" borderId="39" applyNumberFormat="0" applyFont="0" applyAlignment="0" applyProtection="0"/>
    <xf numFmtId="10" fontId="79" fillId="33" borderId="108" applyNumberFormat="0" applyFill="0" applyBorder="0" applyAlignment="0" applyProtection="0">
      <protection locked="0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87" fillId="0" borderId="99">
      <alignment horizontal="left" vertical="center"/>
    </xf>
    <xf numFmtId="0" fontId="74" fillId="0" borderId="99"/>
    <xf numFmtId="226" fontId="14" fillId="7" borderId="108" applyNumberFormat="0" applyFont="0" applyAlignment="0">
      <protection locked="0"/>
    </xf>
    <xf numFmtId="10" fontId="53" fillId="9" borderId="108" applyNumberFormat="0" applyBorder="0" applyAlignment="0" applyProtection="0"/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0" fontId="118" fillId="28" borderId="17" applyNumberFormat="0" applyAlignment="0" applyProtection="0"/>
    <xf numFmtId="169" fontId="117" fillId="0" borderId="1">
      <alignment horizontal="righ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6" borderId="48" applyNumberFormat="0" applyFont="0" applyAlignment="0" applyProtection="0"/>
    <xf numFmtId="169" fontId="117" fillId="0" borderId="108">
      <alignment horizontal="right" vertical="center" wrapText="1"/>
    </xf>
    <xf numFmtId="0" fontId="118" fillId="28" borderId="98" applyNumberFormat="0" applyAlignment="0" applyProtection="0"/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10" fontId="53" fillId="9" borderId="1" applyNumberFormat="0" applyBorder="0" applyAlignment="0" applyProtection="0"/>
    <xf numFmtId="226" fontId="14" fillId="7" borderId="1" applyNumberFormat="0" applyFont="0" applyAlignment="0">
      <protection locked="0"/>
    </xf>
    <xf numFmtId="10" fontId="79" fillId="33" borderId="1" applyNumberFormat="0" applyFill="0" applyBorder="0" applyAlignment="0" applyProtection="0">
      <protection locked="0"/>
    </xf>
    <xf numFmtId="4" fontId="46" fillId="7" borderId="98" applyNumberFormat="0" applyProtection="0">
      <alignment vertical="center"/>
    </xf>
    <xf numFmtId="4" fontId="126" fillId="7" borderId="98" applyNumberFormat="0" applyProtection="0">
      <alignment vertical="center"/>
    </xf>
    <xf numFmtId="4" fontId="46" fillId="7" borderId="98" applyNumberFormat="0" applyProtection="0">
      <alignment horizontal="left" vertical="center" indent="1"/>
    </xf>
    <xf numFmtId="4" fontId="46" fillId="7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46" fillId="38" borderId="98" applyNumberFormat="0" applyProtection="0">
      <alignment horizontal="right" vertical="center"/>
    </xf>
    <xf numFmtId="4" fontId="46" fillId="39" borderId="98" applyNumberFormat="0" applyProtection="0">
      <alignment horizontal="right" vertical="center"/>
    </xf>
    <xf numFmtId="4" fontId="46" fillId="40" borderId="98" applyNumberFormat="0" applyProtection="0">
      <alignment horizontal="right" vertical="center"/>
    </xf>
    <xf numFmtId="4" fontId="46" fillId="41" borderId="98" applyNumberFormat="0" applyProtection="0">
      <alignment horizontal="right" vertical="center"/>
    </xf>
    <xf numFmtId="4" fontId="46" fillId="42" borderId="98" applyNumberFormat="0" applyProtection="0">
      <alignment horizontal="right" vertical="center"/>
    </xf>
    <xf numFmtId="4" fontId="46" fillId="43" borderId="98" applyNumberFormat="0" applyProtection="0">
      <alignment horizontal="right" vertical="center"/>
    </xf>
    <xf numFmtId="4" fontId="46" fillId="44" borderId="98" applyNumberFormat="0" applyProtection="0">
      <alignment horizontal="right" vertical="center"/>
    </xf>
    <xf numFmtId="4" fontId="46" fillId="45" borderId="98" applyNumberFormat="0" applyProtection="0">
      <alignment horizontal="right" vertical="center"/>
    </xf>
    <xf numFmtId="4" fontId="46" fillId="46" borderId="98" applyNumberFormat="0" applyProtection="0">
      <alignment horizontal="right" vertical="center"/>
    </xf>
    <xf numFmtId="4" fontId="127" fillId="47" borderId="98" applyNumberFormat="0" applyProtection="0">
      <alignment horizontal="left" vertical="center" indent="1"/>
    </xf>
    <xf numFmtId="4" fontId="46" fillId="48" borderId="50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30" fillId="48" borderId="98" applyNumberFormat="0" applyProtection="0">
      <alignment horizontal="left" vertical="center" indent="1"/>
    </xf>
    <xf numFmtId="4" fontId="30" fillId="2" borderId="98" applyNumberFormat="0" applyProtection="0">
      <alignment horizontal="left" vertical="center" indent="1"/>
    </xf>
    <xf numFmtId="0" fontId="14" fillId="2" borderId="98" applyNumberFormat="0" applyProtection="0">
      <alignment horizontal="left" vertical="center" indent="1"/>
    </xf>
    <xf numFmtId="0" fontId="14" fillId="3" borderId="98" applyNumberFormat="0" applyProtection="0">
      <alignment horizontal="left" vertical="center" indent="1"/>
    </xf>
    <xf numFmtId="0" fontId="14" fillId="4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46" fillId="9" borderId="98" applyNumberFormat="0" applyProtection="0">
      <alignment vertical="center"/>
    </xf>
    <xf numFmtId="4" fontId="126" fillId="9" borderId="98" applyNumberFormat="0" applyProtection="0">
      <alignment vertical="center"/>
    </xf>
    <xf numFmtId="4" fontId="46" fillId="9" borderId="98" applyNumberFormat="0" applyProtection="0">
      <alignment horizontal="left" vertical="center" indent="1"/>
    </xf>
    <xf numFmtId="4" fontId="46" fillId="9" borderId="98" applyNumberFormat="0" applyProtection="0">
      <alignment horizontal="left" vertical="center" indent="1"/>
    </xf>
    <xf numFmtId="4" fontId="46" fillId="48" borderId="98" applyNumberFormat="0" applyProtection="0">
      <alignment horizontal="right" vertical="center"/>
    </xf>
    <xf numFmtId="4" fontId="126" fillId="48" borderId="98" applyNumberFormat="0" applyProtection="0">
      <alignment horizontal="right" vertical="center"/>
    </xf>
    <xf numFmtId="0" fontId="14" fillId="5" borderId="98" applyNumberFormat="0" applyProtection="0">
      <alignment horizontal="left" vertical="center" indent="1"/>
    </xf>
    <xf numFmtId="0" fontId="14" fillId="5" borderId="98" applyNumberFormat="0" applyProtection="0">
      <alignment horizontal="left" vertical="center" indent="1"/>
    </xf>
    <xf numFmtId="4" fontId="130" fillId="48" borderId="98" applyNumberFormat="0" applyProtection="0">
      <alignment horizontal="right" vertical="center"/>
    </xf>
    <xf numFmtId="0" fontId="144" fillId="0" borderId="56" applyNumberFormat="0" applyFill="0" applyAlignment="0" applyProtection="0"/>
    <xf numFmtId="0" fontId="144" fillId="0" borderId="56" applyNumberFormat="0" applyFill="0" applyAlignment="0" applyProtection="0"/>
    <xf numFmtId="0" fontId="22" fillId="0" borderId="100" applyNumberFormat="0" applyFill="0" applyProtection="0">
      <alignment vertical="top"/>
    </xf>
    <xf numFmtId="254" fontId="8" fillId="0" borderId="108" applyNumberFormat="0" applyBorder="0" applyAlignment="0">
      <alignment horizontal="centerContinuous" vertical="center" wrapText="1"/>
    </xf>
    <xf numFmtId="276" fontId="154" fillId="0" borderId="58">
      <alignment horizontal="center" vertical="center" wrapText="1"/>
    </xf>
    <xf numFmtId="0" fontId="14" fillId="0" borderId="108">
      <alignment horizontal="right"/>
    </xf>
    <xf numFmtId="0" fontId="14" fillId="0" borderId="108">
      <alignment horizontal="right"/>
    </xf>
    <xf numFmtId="0" fontId="14" fillId="0" borderId="108">
      <alignment horizontal="right"/>
    </xf>
    <xf numFmtId="0" fontId="14" fillId="0" borderId="108">
      <alignment horizontal="right"/>
    </xf>
    <xf numFmtId="0" fontId="14" fillId="0" borderId="108">
      <alignment horizontal="right"/>
    </xf>
    <xf numFmtId="0" fontId="14" fillId="0" borderId="108">
      <alignment horizontal="right"/>
    </xf>
    <xf numFmtId="0" fontId="26" fillId="0" borderId="108">
      <alignment horizontal="left" vertical="top" indent="1"/>
    </xf>
    <xf numFmtId="0" fontId="117" fillId="0" borderId="108">
      <alignment horizontal="left" wrapText="1" indent="4"/>
    </xf>
    <xf numFmtId="0" fontId="14" fillId="0" borderId="108"/>
    <xf numFmtId="0" fontId="14" fillId="0" borderId="108"/>
    <xf numFmtId="0" fontId="14" fillId="0" borderId="108"/>
    <xf numFmtId="0" fontId="14" fillId="0" borderId="10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1" fontId="59" fillId="0" borderId="23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4" borderId="1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59" fillId="0" borderId="23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94" fontId="44" fillId="0" borderId="23" applyAlignment="0" applyProtection="0"/>
    <xf numFmtId="0" fontId="161" fillId="0" borderId="38" applyNumberFormat="0" applyFont="0" applyAlignment="0">
      <alignment horizontal="center" vertical="center"/>
    </xf>
    <xf numFmtId="0" fontId="8" fillId="8" borderId="108" applyNumberFormat="0" applyAlignment="0">
      <alignment horizontal="left"/>
    </xf>
    <xf numFmtId="0" fontId="8" fillId="8" borderId="108" applyNumberFormat="0" applyAlignment="0">
      <alignment horizontal="left"/>
    </xf>
    <xf numFmtId="0" fontId="8" fillId="8" borderId="108" applyNumberFormat="0" applyAlignment="0">
      <alignment horizontal="left"/>
    </xf>
    <xf numFmtId="0" fontId="8" fillId="8" borderId="108" applyNumberFormat="0" applyAlignment="0">
      <alignment horizontal="left"/>
    </xf>
    <xf numFmtId="279" fontId="8" fillId="4" borderId="108" applyFont="0" applyFill="0" applyBorder="0" applyAlignment="0" applyProtection="0"/>
    <xf numFmtId="254" fontId="8" fillId="0" borderId="97" applyFont="0" applyFill="0" applyBorder="0" applyAlignment="0" applyProtection="0">
      <alignment horizontal="center"/>
    </xf>
    <xf numFmtId="280" fontId="8" fillId="0" borderId="108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5" borderId="17" applyNumberFormat="0" applyProtection="0">
      <alignment horizontal="left" vertical="center" indent="1"/>
    </xf>
    <xf numFmtId="0" fontId="14" fillId="4" borderId="17" applyNumberFormat="0" applyProtection="0">
      <alignment horizontal="left" vertical="center" indent="1"/>
    </xf>
    <xf numFmtId="4" fontId="14" fillId="0" borderId="108"/>
    <xf numFmtId="4" fontId="14" fillId="0" borderId="108"/>
    <xf numFmtId="4" fontId="14" fillId="0" borderId="108"/>
    <xf numFmtId="4" fontId="14" fillId="0" borderId="108"/>
    <xf numFmtId="4" fontId="14" fillId="0" borderId="108"/>
    <xf numFmtId="4" fontId="14" fillId="0" borderId="108"/>
    <xf numFmtId="0" fontId="117" fillId="0" borderId="108">
      <alignment horizontal="center" vertical="center" wrapText="1"/>
    </xf>
    <xf numFmtId="0" fontId="14" fillId="2" borderId="17" applyNumberFormat="0" applyProtection="0">
      <alignment horizontal="left" vertical="center" indent="1"/>
    </xf>
    <xf numFmtId="0" fontId="1" fillId="0" borderId="0"/>
    <xf numFmtId="233" fontId="14" fillId="7" borderId="108" applyNumberFormat="0" applyFont="0" applyAlignment="0">
      <protection locked="0"/>
    </xf>
    <xf numFmtId="233" fontId="14" fillId="7" borderId="108" applyNumberFormat="0" applyFont="0" applyAlignment="0">
      <protection locked="0"/>
    </xf>
    <xf numFmtId="164" fontId="1" fillId="0" borderId="0" applyFont="0" applyFill="0" applyBorder="0" applyAlignment="0" applyProtection="0"/>
    <xf numFmtId="233" fontId="14" fillId="7" borderId="108" applyNumberFormat="0" applyFont="0" applyAlignment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39" applyNumberFormat="0" applyFont="0" applyAlignment="0" applyProtection="0"/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226" fontId="14" fillId="7" borderId="108" applyNumberFormat="0" applyFont="0" applyAlignment="0">
      <protection locked="0"/>
    </xf>
    <xf numFmtId="0" fontId="144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4" fillId="0" borderId="23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4" fillId="7" borderId="108" applyNumberFormat="0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28" borderId="27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0" fontId="8" fillId="8" borderId="1" applyNumberFormat="0" applyAlignment="0">
      <alignment horizontal="left"/>
    </xf>
    <xf numFmtId="279" fontId="8" fillId="4" borderId="1" applyFont="0" applyFill="0" applyBorder="0" applyAlignment="0" applyProtection="0"/>
    <xf numFmtId="280" fontId="8" fillId="0" borderId="1" applyFont="0" applyFill="0" applyBorder="0" applyAlignment="0" applyProtection="0">
      <alignment wrapText="1"/>
    </xf>
    <xf numFmtId="4" fontId="14" fillId="0" borderId="1"/>
    <xf numFmtId="4" fontId="14" fillId="0" borderId="1"/>
    <xf numFmtId="4" fontId="14" fillId="0" borderId="1"/>
    <xf numFmtId="4" fontId="14" fillId="0" borderId="1"/>
    <xf numFmtId="4" fontId="14" fillId="0" borderId="1"/>
    <xf numFmtId="4" fontId="14" fillId="0" borderId="1"/>
    <xf numFmtId="0" fontId="117" fillId="0" borderId="1">
      <alignment horizontal="center" vertical="center" wrapText="1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26" fontId="14" fillId="7" borderId="1" applyNumberFormat="0" applyFont="0" applyAlignment="0">
      <protection locked="0"/>
    </xf>
    <xf numFmtId="233" fontId="14" fillId="7" borderId="1" applyNumberFormat="0" applyFont="0" applyAlignment="0">
      <protection locked="0"/>
    </xf>
    <xf numFmtId="279" fontId="8" fillId="4" borderId="96" applyFont="0" applyFill="0" applyBorder="0" applyAlignment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74" fillId="0" borderId="110"/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0" fontId="8" fillId="8" borderId="120" applyNumberFormat="0" applyAlignment="0">
      <alignment horizontal="left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37" fontId="62" fillId="4" borderId="120" applyFill="0" applyBorder="0" applyProtection="0"/>
    <xf numFmtId="4" fontId="14" fillId="0" borderId="120"/>
    <xf numFmtId="0" fontId="14" fillId="3" borderId="118" applyNumberFormat="0" applyProtection="0">
      <alignment horizontal="left" vertical="center" indent="1"/>
    </xf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4" fontId="126" fillId="48" borderId="118" applyNumberFormat="0" applyProtection="0">
      <alignment horizontal="right" vertical="center"/>
    </xf>
    <xf numFmtId="4" fontId="46" fillId="9" borderId="118" applyNumberFormat="0" applyProtection="0">
      <alignment horizontal="left" vertical="center" indent="1"/>
    </xf>
    <xf numFmtId="4" fontId="126" fillId="9" borderId="118" applyNumberFormat="0" applyProtection="0">
      <alignment vertical="center"/>
    </xf>
    <xf numFmtId="0" fontId="14" fillId="4" borderId="118" applyNumberFormat="0" applyProtection="0">
      <alignment horizontal="left" vertical="center" indent="1"/>
    </xf>
    <xf numFmtId="4" fontId="30" fillId="48" borderId="118" applyNumberFormat="0" applyProtection="0">
      <alignment horizontal="left" vertical="center" indent="1"/>
    </xf>
    <xf numFmtId="4" fontId="46" fillId="46" borderId="118" applyNumberFormat="0" applyProtection="0">
      <alignment horizontal="right" vertical="center"/>
    </xf>
    <xf numFmtId="4" fontId="46" fillId="41" borderId="118" applyNumberFormat="0" applyProtection="0">
      <alignment horizontal="right" vertical="center"/>
    </xf>
    <xf numFmtId="4" fontId="126" fillId="7" borderId="118" applyNumberFormat="0" applyProtection="0">
      <alignment vertical="center"/>
    </xf>
    <xf numFmtId="0" fontId="7" fillId="0" borderId="114" applyNumberFormat="0" applyFont="0" applyAlignment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279" fontId="8" fillId="4" borderId="120" applyFont="0" applyFill="0" applyBorder="0" applyAlignment="0" applyProtection="0"/>
    <xf numFmtId="210" fontId="59" fillId="0" borderId="119" applyFill="0" applyProtection="0"/>
    <xf numFmtId="226" fontId="14" fillId="7" borderId="96" applyNumberFormat="0" applyFont="0" applyAlignment="0">
      <protection locked="0"/>
    </xf>
    <xf numFmtId="0" fontId="117" fillId="0" borderId="120">
      <alignment horizontal="left" wrapText="1" indent="4"/>
    </xf>
    <xf numFmtId="0" fontId="14" fillId="0" borderId="120">
      <alignment horizontal="right"/>
    </xf>
    <xf numFmtId="0" fontId="14" fillId="0" borderId="120">
      <alignment horizontal="right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10" fontId="79" fillId="33" borderId="120" applyNumberFormat="0" applyFill="0" applyBorder="0" applyAlignment="0" applyProtection="0">
      <protection locked="0"/>
    </xf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194" fontId="44" fillId="0" borderId="119" applyAlignment="0" applyProtection="0"/>
    <xf numFmtId="0" fontId="161" fillId="0" borderId="113" applyNumberFormat="0" applyFont="0" applyAlignment="0">
      <alignment horizontal="center" vertical="center"/>
    </xf>
    <xf numFmtId="254" fontId="8" fillId="0" borderId="109" applyFont="0" applyFill="0" applyBorder="0" applyAlignment="0" applyProtection="0">
      <alignment horizontal="center"/>
    </xf>
    <xf numFmtId="0" fontId="14" fillId="4" borderId="118" applyNumberFormat="0" applyProtection="0">
      <alignment horizontal="left" vertical="center" indent="1"/>
    </xf>
    <xf numFmtId="0" fontId="14" fillId="2" borderId="118" applyNumberFormat="0" applyProtection="0">
      <alignment horizontal="left" vertical="center" indent="1"/>
    </xf>
    <xf numFmtId="0" fontId="7" fillId="0" borderId="114" applyNumberFormat="0" applyFont="0" applyAlignment="0" applyProtection="0"/>
    <xf numFmtId="0" fontId="144" fillId="0" borderId="116" applyNumberFormat="0" applyFill="0" applyAlignment="0" applyProtection="0"/>
    <xf numFmtId="4" fontId="14" fillId="0" borderId="120"/>
    <xf numFmtId="0" fontId="14" fillId="0" borderId="120">
      <alignment horizontal="right"/>
    </xf>
    <xf numFmtId="233" fontId="14" fillId="7" borderId="120" applyNumberFormat="0" applyFont="0" applyAlignment="0">
      <protection locked="0"/>
    </xf>
    <xf numFmtId="4" fontId="14" fillId="0" borderId="120"/>
    <xf numFmtId="0" fontId="51" fillId="28" borderId="112" applyNumberFormat="0" applyAlignment="0" applyProtection="0"/>
    <xf numFmtId="226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0" fontId="87" fillId="0" borderId="110">
      <alignment horizontal="left" vertical="center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168" fontId="44" fillId="0" borderId="119" applyAlignment="0" applyProtection="0"/>
    <xf numFmtId="168" fontId="44" fillId="0" borderId="119" applyAlignment="0" applyProtection="0"/>
    <xf numFmtId="168" fontId="44" fillId="0" borderId="119" applyAlignment="0" applyProtection="0"/>
    <xf numFmtId="0" fontId="87" fillId="0" borderId="110">
      <alignment horizontal="left" vertical="center"/>
    </xf>
    <xf numFmtId="4" fontId="46" fillId="9" borderId="118" applyNumberFormat="0" applyProtection="0">
      <alignment horizontal="left" vertical="center" indent="1"/>
    </xf>
    <xf numFmtId="0" fontId="87" fillId="0" borderId="110">
      <alignment horizontal="left" vertical="center"/>
    </xf>
    <xf numFmtId="226" fontId="14" fillId="7" borderId="120" applyNumberFormat="0" applyFont="0" applyAlignment="0">
      <protection locked="0"/>
    </xf>
    <xf numFmtId="168" fontId="44" fillId="0" borderId="119" applyAlignment="0" applyProtection="0"/>
    <xf numFmtId="168" fontId="44" fillId="0" borderId="119" applyAlignment="0" applyProtection="0"/>
    <xf numFmtId="4" fontId="14" fillId="0" borderId="120"/>
    <xf numFmtId="0" fontId="87" fillId="0" borderId="110">
      <alignment horizontal="left" vertical="center"/>
    </xf>
    <xf numFmtId="0" fontId="14" fillId="0" borderId="120"/>
    <xf numFmtId="0" fontId="14" fillId="0" borderId="120"/>
    <xf numFmtId="0" fontId="87" fillId="0" borderId="110">
      <alignment horizontal="left" vertical="center"/>
    </xf>
    <xf numFmtId="0" fontId="117" fillId="0" borderId="120">
      <alignment horizontal="center" vertical="center" wrapText="1"/>
    </xf>
    <xf numFmtId="0" fontId="8" fillId="8" borderId="120" applyNumberFormat="0" applyAlignment="0">
      <alignment horizontal="left"/>
    </xf>
    <xf numFmtId="0" fontId="87" fillId="0" borderId="110">
      <alignment horizontal="left" vertical="center"/>
    </xf>
    <xf numFmtId="4" fontId="14" fillId="0" borderId="120"/>
    <xf numFmtId="226" fontId="14" fillId="7" borderId="120" applyNumberFormat="0" applyFont="0" applyAlignment="0">
      <protection locked="0"/>
    </xf>
    <xf numFmtId="0" fontId="14" fillId="0" borderId="120">
      <alignment horizontal="right"/>
    </xf>
    <xf numFmtId="0" fontId="14" fillId="0" borderId="120">
      <alignment horizontal="right"/>
    </xf>
    <xf numFmtId="233" fontId="14" fillId="7" borderId="120" applyNumberFormat="0" applyFont="0" applyAlignment="0">
      <protection locked="0"/>
    </xf>
    <xf numFmtId="194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0" fontId="22" fillId="0" borderId="119" applyNumberFormat="0" applyFill="0" applyProtection="0">
      <alignment vertical="top"/>
    </xf>
    <xf numFmtId="4" fontId="130" fillId="48" borderId="118" applyNumberFormat="0" applyProtection="0">
      <alignment horizontal="right" vertical="center"/>
    </xf>
    <xf numFmtId="4" fontId="46" fillId="48" borderId="118" applyNumberFormat="0" applyProtection="0">
      <alignment horizontal="right" vertical="center"/>
    </xf>
    <xf numFmtId="0" fontId="14" fillId="5" borderId="118" applyNumberFormat="0" applyProtection="0">
      <alignment horizontal="left" vertical="center" indent="1"/>
    </xf>
    <xf numFmtId="4" fontId="46" fillId="7" borderId="118" applyNumberFormat="0" applyProtection="0">
      <alignment horizontal="left" vertical="center" indent="1"/>
    </xf>
    <xf numFmtId="4" fontId="46" fillId="42" borderId="118" applyNumberFormat="0" applyProtection="0">
      <alignment horizontal="right" vertical="center"/>
    </xf>
    <xf numFmtId="4" fontId="46" fillId="38" borderId="118" applyNumberFormat="0" applyProtection="0">
      <alignment horizontal="right" vertical="center"/>
    </xf>
    <xf numFmtId="4" fontId="46" fillId="7" borderId="118" applyNumberFormat="0" applyProtection="0">
      <alignment vertical="center"/>
    </xf>
    <xf numFmtId="0" fontId="7" fillId="0" borderId="114" applyNumberFormat="0" applyFont="0" applyAlignment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4" fontId="46" fillId="45" borderId="118" applyNumberFormat="0" applyProtection="0">
      <alignment horizontal="right" vertical="center"/>
    </xf>
    <xf numFmtId="0" fontId="87" fillId="0" borderId="110">
      <alignment horizontal="left" vertical="center"/>
    </xf>
    <xf numFmtId="276" fontId="154" fillId="0" borderId="117">
      <alignment horizontal="center" vertical="center" wrapText="1"/>
    </xf>
    <xf numFmtId="0" fontId="8" fillId="8" borderId="120" applyNumberFormat="0" applyAlignment="0">
      <alignment horizontal="left"/>
    </xf>
    <xf numFmtId="280" fontId="8" fillId="0" borderId="120" applyFont="0" applyFill="0" applyBorder="0" applyAlignment="0" applyProtection="0">
      <alignment wrapText="1"/>
    </xf>
    <xf numFmtId="168" fontId="44" fillId="0" borderId="119" applyAlignment="0" applyProtection="0"/>
    <xf numFmtId="0" fontId="87" fillId="0" borderId="110">
      <alignment horizontal="left" vertical="center"/>
    </xf>
    <xf numFmtId="0" fontId="118" fillId="28" borderId="118" applyNumberFormat="0" applyAlignment="0" applyProtection="0"/>
    <xf numFmtId="233" fontId="14" fillId="7" borderId="120" applyNumberFormat="0" applyFont="0" applyAlignment="0">
      <protection locked="0"/>
    </xf>
    <xf numFmtId="168" fontId="44" fillId="0" borderId="23" applyAlignment="0" applyProtection="0"/>
    <xf numFmtId="233" fontId="14" fillId="7" borderId="120" applyNumberFormat="0" applyFont="0" applyAlignment="0">
      <protection locked="0"/>
    </xf>
    <xf numFmtId="168" fontId="44" fillId="0" borderId="23" applyAlignment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26" fillId="0" borderId="120">
      <alignment horizontal="left" vertical="top" indent="1"/>
    </xf>
    <xf numFmtId="254" fontId="8" fillId="0" borderId="120" applyNumberFormat="0" applyBorder="0" applyAlignment="0">
      <alignment horizontal="centerContinuous" vertical="center" wrapText="1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33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226" fontId="14" fillId="7" borderId="120" applyNumberFormat="0" applyFont="0" applyAlignment="0">
      <protection locked="0"/>
    </xf>
    <xf numFmtId="10" fontId="53" fillId="9" borderId="120" applyNumberFormat="0" applyBorder="0" applyAlignment="0" applyProtection="0"/>
    <xf numFmtId="254" fontId="8" fillId="0" borderId="109" applyFont="0" applyFill="0" applyBorder="0" applyAlignment="0" applyProtection="0">
      <alignment horizontal="center"/>
    </xf>
    <xf numFmtId="233" fontId="14" fillId="7" borderId="120" applyNumberFormat="0" applyFont="0" applyAlignment="0">
      <protection locked="0"/>
    </xf>
    <xf numFmtId="210" fontId="59" fillId="0" borderId="23" applyFill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168" fontId="44" fillId="0" borderId="23" applyAlignment="0" applyProtection="0"/>
    <xf numFmtId="0" fontId="51" fillId="28" borderId="112" applyNumberFormat="0" applyAlignment="0" applyProtection="0"/>
    <xf numFmtId="0" fontId="14" fillId="5" borderId="118" applyNumberFormat="0" applyProtection="0">
      <alignment horizontal="left" vertical="center" indent="1"/>
    </xf>
    <xf numFmtId="0" fontId="87" fillId="0" borderId="110">
      <alignment horizontal="left" vertical="center"/>
    </xf>
    <xf numFmtId="0" fontId="14" fillId="5" borderId="118" applyNumberFormat="0" applyProtection="0">
      <alignment horizontal="left" vertical="center" indent="1"/>
    </xf>
    <xf numFmtId="0" fontId="14" fillId="2" borderId="118" applyNumberFormat="0" applyProtection="0">
      <alignment horizontal="left" vertical="center" indent="1"/>
    </xf>
    <xf numFmtId="4" fontId="127" fillId="47" borderId="118" applyNumberFormat="0" applyProtection="0">
      <alignment horizontal="left" vertical="center" indent="1"/>
    </xf>
    <xf numFmtId="4" fontId="46" fillId="43" borderId="118" applyNumberFormat="0" applyProtection="0">
      <alignment horizontal="right" vertical="center"/>
    </xf>
    <xf numFmtId="4" fontId="46" fillId="39" borderId="118" applyNumberFormat="0" applyProtection="0">
      <alignment horizontal="right" vertical="center"/>
    </xf>
    <xf numFmtId="0" fontId="74" fillId="4" borderId="110" applyAlignment="0" applyProtection="0"/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87" fillId="0" borderId="110">
      <alignment horizontal="left" vertical="center"/>
    </xf>
    <xf numFmtId="0" fontId="74" fillId="0" borderId="110"/>
    <xf numFmtId="0" fontId="144" fillId="0" borderId="116" applyNumberFormat="0" applyFill="0" applyAlignment="0" applyProtection="0"/>
    <xf numFmtId="226" fontId="14" fillId="7" borderId="120" applyNumberFormat="0" applyFont="0" applyAlignment="0">
      <protection locked="0"/>
    </xf>
    <xf numFmtId="0" fontId="74" fillId="4" borderId="110" applyAlignment="0" applyProtection="0"/>
    <xf numFmtId="168" fontId="44" fillId="0" borderId="119" applyAlignment="0" applyProtection="0"/>
    <xf numFmtId="168" fontId="44" fillId="0" borderId="119" applyAlignment="0" applyProtection="0"/>
    <xf numFmtId="233" fontId="14" fillId="7" borderId="120" applyNumberFormat="0" applyFont="0" applyAlignment="0">
      <protection locked="0"/>
    </xf>
    <xf numFmtId="0" fontId="14" fillId="5" borderId="118" applyNumberFormat="0" applyProtection="0">
      <alignment horizontal="left" vertical="center" indent="1"/>
    </xf>
    <xf numFmtId="233" fontId="14" fillId="7" borderId="120" applyNumberFormat="0" applyFont="0" applyAlignment="0">
      <protection locked="0"/>
    </xf>
    <xf numFmtId="0" fontId="87" fillId="0" borderId="110">
      <alignment horizontal="left" vertical="center"/>
    </xf>
    <xf numFmtId="168" fontId="44" fillId="0" borderId="119" applyAlignment="0" applyProtection="0"/>
    <xf numFmtId="168" fontId="44" fillId="0" borderId="119" applyAlignment="0" applyProtection="0"/>
    <xf numFmtId="0" fontId="87" fillId="0" borderId="110">
      <alignment horizontal="left" vertical="center"/>
    </xf>
    <xf numFmtId="0" fontId="14" fillId="5" borderId="118" applyNumberFormat="0" applyProtection="0">
      <alignment horizontal="left" vertical="center" indent="1"/>
    </xf>
    <xf numFmtId="0" fontId="87" fillId="0" borderId="110">
      <alignment horizontal="left" vertical="center"/>
    </xf>
    <xf numFmtId="0" fontId="14" fillId="0" borderId="120"/>
    <xf numFmtId="168" fontId="44" fillId="0" borderId="119" applyAlignment="0" applyProtection="0"/>
    <xf numFmtId="0" fontId="87" fillId="0" borderId="110">
      <alignment horizontal="left" vertical="center"/>
    </xf>
    <xf numFmtId="4" fontId="14" fillId="0" borderId="120"/>
    <xf numFmtId="226" fontId="14" fillId="7" borderId="120" applyNumberFormat="0" applyFont="0" applyAlignment="0">
      <protection locked="0"/>
    </xf>
  </cellStyleXfs>
  <cellXfs count="198">
    <xf numFmtId="0" fontId="0" fillId="0" borderId="0" xfId="0"/>
    <xf numFmtId="0" fontId="25" fillId="0" borderId="0" xfId="6" applyFont="1" applyFill="1" applyAlignment="1">
      <alignment vertical="center"/>
    </xf>
    <xf numFmtId="0" fontId="25" fillId="0" borderId="0" xfId="6" applyFont="1" applyFill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vertical="center"/>
    </xf>
    <xf numFmtId="165" fontId="172" fillId="0" borderId="10" xfId="35" applyNumberFormat="1" applyFont="1" applyFill="1" applyBorder="1" applyAlignment="1">
      <alignment horizontal="center" vertical="center"/>
    </xf>
    <xf numFmtId="165" fontId="172" fillId="0" borderId="2" xfId="35" applyNumberFormat="1" applyFont="1" applyFill="1" applyBorder="1" applyAlignment="1">
      <alignment horizontal="center" vertical="center" wrapText="1"/>
    </xf>
    <xf numFmtId="164" fontId="172" fillId="0" borderId="2" xfId="35" applyFont="1" applyFill="1" applyBorder="1" applyAlignment="1">
      <alignment vertical="center" wrapText="1"/>
    </xf>
    <xf numFmtId="165" fontId="172" fillId="0" borderId="11" xfId="35" applyNumberFormat="1" applyFont="1" applyFill="1" applyBorder="1" applyAlignment="1">
      <alignment vertical="center" wrapText="1"/>
    </xf>
    <xf numFmtId="165" fontId="25" fillId="0" borderId="0" xfId="0" applyNumberFormat="1" applyFont="1" applyFill="1" applyAlignment="1">
      <alignment vertical="center"/>
    </xf>
    <xf numFmtId="0" fontId="172" fillId="51" borderId="12" xfId="6" applyFont="1" applyFill="1" applyBorder="1" applyAlignment="1">
      <alignment vertical="center"/>
    </xf>
    <xf numFmtId="0" fontId="172" fillId="51" borderId="1" xfId="6" applyFont="1" applyFill="1" applyBorder="1" applyAlignment="1">
      <alignment horizontal="center" vertical="center" wrapText="1"/>
    </xf>
    <xf numFmtId="164" fontId="172" fillId="51" borderId="1" xfId="35" applyFont="1" applyFill="1" applyBorder="1" applyAlignment="1">
      <alignment vertical="center"/>
    </xf>
    <xf numFmtId="165" fontId="172" fillId="51" borderId="13" xfId="35" applyNumberFormat="1" applyFont="1" applyFill="1" applyBorder="1" applyAlignment="1">
      <alignment vertical="center" wrapText="1"/>
    </xf>
    <xf numFmtId="49" fontId="172" fillId="53" borderId="12" xfId="6" applyNumberFormat="1" applyFont="1" applyFill="1" applyBorder="1" applyAlignment="1">
      <alignment horizontal="center" vertical="center"/>
    </xf>
    <xf numFmtId="0" fontId="172" fillId="53" borderId="1" xfId="1" applyNumberFormat="1" applyFont="1" applyFill="1" applyBorder="1" applyAlignment="1" applyProtection="1">
      <alignment horizontal="center" vertical="center" wrapText="1"/>
    </xf>
    <xf numFmtId="164" fontId="172" fillId="53" borderId="1" xfId="35" applyFont="1" applyFill="1" applyBorder="1" applyAlignment="1">
      <alignment vertical="center"/>
    </xf>
    <xf numFmtId="165" fontId="172" fillId="53" borderId="13" xfId="35" applyNumberFormat="1" applyFont="1" applyFill="1" applyBorder="1" applyAlignment="1">
      <alignment vertical="center" wrapText="1"/>
    </xf>
    <xf numFmtId="165" fontId="173" fillId="0" borderId="0" xfId="0" applyNumberFormat="1" applyFont="1" applyFill="1" applyAlignment="1">
      <alignment vertical="center"/>
    </xf>
    <xf numFmtId="49" fontId="172" fillId="52" borderId="12" xfId="6" applyNumberFormat="1" applyFont="1" applyFill="1" applyBorder="1" applyAlignment="1">
      <alignment horizontal="center" vertical="center" wrapText="1"/>
    </xf>
    <xf numFmtId="3" fontId="172" fillId="52" borderId="1" xfId="6" applyNumberFormat="1" applyFont="1" applyFill="1" applyBorder="1" applyAlignment="1">
      <alignment horizontal="center" vertical="center" wrapText="1"/>
    </xf>
    <xf numFmtId="165" fontId="172" fillId="52" borderId="1" xfId="35" applyNumberFormat="1" applyFont="1" applyFill="1" applyBorder="1" applyAlignment="1">
      <alignment vertical="center" wrapText="1"/>
    </xf>
    <xf numFmtId="165" fontId="172" fillId="52" borderId="13" xfId="35" applyNumberFormat="1" applyFont="1" applyFill="1" applyBorder="1" applyAlignment="1">
      <alignment vertical="center" wrapText="1"/>
    </xf>
    <xf numFmtId="49" fontId="25" fillId="0" borderId="12" xfId="6" applyNumberFormat="1" applyFont="1" applyFill="1" applyBorder="1" applyAlignment="1">
      <alignment horizontal="center" vertical="center"/>
    </xf>
    <xf numFmtId="1" fontId="25" fillId="0" borderId="1" xfId="3" applyNumberFormat="1" applyFont="1" applyFill="1" applyBorder="1" applyAlignment="1">
      <alignment horizontal="center" vertical="center" wrapText="1"/>
    </xf>
    <xf numFmtId="165" fontId="25" fillId="0" borderId="1" xfId="35" applyNumberFormat="1" applyFont="1" applyFill="1" applyBorder="1" applyAlignment="1">
      <alignment vertical="center" wrapText="1"/>
    </xf>
    <xf numFmtId="165" fontId="25" fillId="0" borderId="13" xfId="35" applyNumberFormat="1" applyFont="1" applyFill="1" applyBorder="1" applyAlignment="1">
      <alignment vertical="center" wrapText="1"/>
    </xf>
    <xf numFmtId="0" fontId="25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49" fontId="25" fillId="53" borderId="12" xfId="6" applyNumberFormat="1" applyFont="1" applyFill="1" applyBorder="1" applyAlignment="1">
      <alignment horizontal="center" vertical="center"/>
    </xf>
    <xf numFmtId="165" fontId="172" fillId="53" borderId="1" xfId="35" applyNumberFormat="1" applyFont="1" applyFill="1" applyBorder="1" applyAlignment="1">
      <alignment vertical="center" wrapText="1"/>
    </xf>
    <xf numFmtId="49" fontId="25" fillId="52" borderId="12" xfId="6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 applyProtection="1">
      <alignment horizontal="center" vertical="top" wrapText="1"/>
    </xf>
    <xf numFmtId="3" fontId="25" fillId="0" borderId="1" xfId="5" applyNumberFormat="1" applyFont="1" applyFill="1" applyBorder="1" applyAlignment="1">
      <alignment vertical="center" wrapText="1"/>
    </xf>
    <xf numFmtId="0" fontId="172" fillId="0" borderId="12" xfId="6" applyFont="1" applyFill="1" applyBorder="1" applyAlignment="1">
      <alignment vertical="center"/>
    </xf>
    <xf numFmtId="164" fontId="172" fillId="0" borderId="1" xfId="35" applyFont="1" applyFill="1" applyBorder="1" applyAlignment="1">
      <alignment vertical="center"/>
    </xf>
    <xf numFmtId="4" fontId="172" fillId="53" borderId="1" xfId="1" applyNumberFormat="1" applyFont="1" applyFill="1" applyBorder="1" applyAlignment="1" applyProtection="1">
      <alignment horizontal="center" vertical="center" wrapText="1"/>
    </xf>
    <xf numFmtId="165" fontId="25" fillId="53" borderId="13" xfId="35" applyNumberFormat="1" applyFont="1" applyFill="1" applyBorder="1" applyAlignment="1">
      <alignment vertical="center" wrapText="1"/>
    </xf>
    <xf numFmtId="165" fontId="175" fillId="0" borderId="0" xfId="0" applyNumberFormat="1" applyFont="1" applyFill="1" applyAlignment="1">
      <alignment vertical="center"/>
    </xf>
    <xf numFmtId="0" fontId="175" fillId="0" borderId="0" xfId="0" applyFont="1" applyFill="1" applyAlignment="1">
      <alignment vertical="center"/>
    </xf>
    <xf numFmtId="0" fontId="175" fillId="0" borderId="0" xfId="0" applyFont="1" applyFill="1"/>
    <xf numFmtId="0" fontId="25" fillId="0" borderId="1" xfId="28" applyFont="1" applyFill="1" applyBorder="1" applyAlignment="1">
      <alignment horizontal="center" vertical="center" wrapText="1"/>
    </xf>
    <xf numFmtId="165" fontId="25" fillId="53" borderId="1" xfId="35" applyNumberFormat="1" applyFont="1" applyFill="1" applyBorder="1" applyAlignment="1">
      <alignment vertical="center" wrapText="1"/>
    </xf>
    <xf numFmtId="181" fontId="25" fillId="0" borderId="13" xfId="35" applyNumberFormat="1" applyFont="1" applyFill="1" applyBorder="1" applyAlignment="1">
      <alignment vertical="center" wrapText="1"/>
    </xf>
    <xf numFmtId="0" fontId="25" fillId="0" borderId="1" xfId="1" applyNumberFormat="1" applyFont="1" applyFill="1" applyBorder="1" applyAlignment="1" applyProtection="1">
      <alignment horizontal="center" wrapText="1"/>
    </xf>
    <xf numFmtId="49" fontId="25" fillId="0" borderId="5" xfId="6" applyNumberFormat="1" applyFont="1" applyFill="1" applyBorder="1" applyAlignment="1">
      <alignment horizontal="center" vertical="center"/>
    </xf>
    <xf numFmtId="0" fontId="25" fillId="0" borderId="6" xfId="1" applyNumberFormat="1" applyFont="1" applyFill="1" applyBorder="1" applyAlignment="1" applyProtection="1">
      <alignment horizontal="center" vertical="center" wrapText="1"/>
    </xf>
    <xf numFmtId="165" fontId="25" fillId="0" borderId="6" xfId="35" applyNumberFormat="1" applyFont="1" applyFill="1" applyBorder="1" applyAlignment="1">
      <alignment vertical="center" wrapText="1"/>
    </xf>
    <xf numFmtId="165" fontId="25" fillId="0" borderId="7" xfId="35" applyNumberFormat="1" applyFont="1" applyFill="1" applyBorder="1" applyAlignment="1">
      <alignment vertical="center" wrapText="1"/>
    </xf>
    <xf numFmtId="0" fontId="25" fillId="0" borderId="0" xfId="0" applyFont="1" applyFill="1" applyAlignment="1"/>
    <xf numFmtId="165" fontId="172" fillId="0" borderId="2" xfId="35" applyNumberFormat="1" applyFont="1" applyFill="1" applyBorder="1" applyAlignment="1">
      <alignment vertical="center" wrapText="1"/>
    </xf>
    <xf numFmtId="165" fontId="172" fillId="51" borderId="1" xfId="35" applyNumberFormat="1" applyFont="1" applyFill="1" applyBorder="1" applyAlignment="1">
      <alignment vertical="center" wrapText="1"/>
    </xf>
    <xf numFmtId="165" fontId="172" fillId="53" borderId="1" xfId="35" applyNumberFormat="1" applyFont="1" applyFill="1" applyBorder="1" applyAlignment="1">
      <alignment vertical="center"/>
    </xf>
    <xf numFmtId="178" fontId="25" fillId="0" borderId="1" xfId="35" applyNumberFormat="1" applyFont="1" applyFill="1" applyBorder="1" applyAlignment="1">
      <alignment vertical="center" wrapText="1"/>
    </xf>
    <xf numFmtId="178" fontId="25" fillId="53" borderId="1" xfId="35" applyNumberFormat="1" applyFont="1" applyFill="1" applyBorder="1" applyAlignment="1">
      <alignment vertical="center" wrapText="1"/>
    </xf>
    <xf numFmtId="164" fontId="25" fillId="0" borderId="1" xfId="35" applyNumberFormat="1" applyFont="1" applyFill="1" applyBorder="1" applyAlignment="1">
      <alignment vertical="center" wrapText="1"/>
    </xf>
    <xf numFmtId="164" fontId="25" fillId="0" borderId="1" xfId="35" applyFont="1" applyFill="1" applyBorder="1" applyAlignment="1">
      <alignment vertical="center" wrapText="1"/>
    </xf>
    <xf numFmtId="178" fontId="25" fillId="0" borderId="6" xfId="35" applyNumberFormat="1" applyFont="1" applyFill="1" applyBorder="1" applyAlignment="1">
      <alignment vertical="center" wrapText="1"/>
    </xf>
    <xf numFmtId="0" fontId="25" fillId="0" borderId="0" xfId="6" applyFont="1" applyFill="1" applyAlignment="1">
      <alignment vertical="center" wrapText="1"/>
    </xf>
    <xf numFmtId="165" fontId="172" fillId="0" borderId="2" xfId="35" applyNumberFormat="1" applyFont="1" applyFill="1" applyBorder="1" applyAlignment="1">
      <alignment horizontal="left" vertical="center" wrapText="1"/>
    </xf>
    <xf numFmtId="0" fontId="172" fillId="51" borderId="1" xfId="6" applyFont="1" applyFill="1" applyBorder="1" applyAlignment="1">
      <alignment horizontal="left" vertical="center" wrapText="1"/>
    </xf>
    <xf numFmtId="0" fontId="172" fillId="53" borderId="1" xfId="1" applyNumberFormat="1" applyFont="1" applyFill="1" applyBorder="1" applyAlignment="1" applyProtection="1">
      <alignment horizontal="left" vertical="center" wrapText="1"/>
    </xf>
    <xf numFmtId="3" fontId="172" fillId="52" borderId="1" xfId="6" applyNumberFormat="1" applyFont="1" applyFill="1" applyBorder="1" applyAlignment="1">
      <alignment horizontal="left" vertical="center" wrapText="1"/>
    </xf>
    <xf numFmtId="1" fontId="25" fillId="0" borderId="1" xfId="3" applyNumberFormat="1" applyFont="1" applyFill="1" applyBorder="1" applyAlignment="1">
      <alignment horizontal="left" vertical="center" wrapText="1"/>
    </xf>
    <xf numFmtId="0" fontId="25" fillId="0" borderId="1" xfId="6" applyFont="1" applyFill="1" applyBorder="1" applyAlignment="1">
      <alignment horizontal="left" vertical="center" wrapText="1"/>
    </xf>
    <xf numFmtId="0" fontId="25" fillId="0" borderId="1" xfId="1" applyNumberFormat="1" applyFont="1" applyFill="1" applyBorder="1" applyAlignment="1" applyProtection="1">
      <alignment horizontal="left" vertical="center" wrapText="1"/>
    </xf>
    <xf numFmtId="0" fontId="25" fillId="0" borderId="1" xfId="6" applyFont="1" applyFill="1" applyBorder="1" applyAlignment="1">
      <alignment horizontal="left" wrapText="1"/>
    </xf>
    <xf numFmtId="0" fontId="25" fillId="0" borderId="1" xfId="2" applyNumberFormat="1" applyFont="1" applyFill="1" applyBorder="1" applyAlignment="1" applyProtection="1">
      <alignment horizontal="left" vertical="center" wrapText="1"/>
    </xf>
    <xf numFmtId="0" fontId="25" fillId="0" borderId="1" xfId="2" applyNumberFormat="1" applyFont="1" applyFill="1" applyBorder="1" applyAlignment="1" applyProtection="1">
      <alignment horizontal="left" vertical="center" wrapText="1" shrinkToFit="1"/>
    </xf>
    <xf numFmtId="0" fontId="172" fillId="0" borderId="1" xfId="6" applyFont="1" applyFill="1" applyBorder="1" applyAlignment="1">
      <alignment horizontal="left" vertical="center" wrapText="1"/>
    </xf>
    <xf numFmtId="4" fontId="172" fillId="53" borderId="1" xfId="1" applyNumberFormat="1" applyFont="1" applyFill="1" applyBorder="1" applyAlignment="1" applyProtection="1">
      <alignment horizontal="left" vertical="center" wrapText="1"/>
    </xf>
    <xf numFmtId="0" fontId="25" fillId="0" borderId="1" xfId="28" applyFont="1" applyFill="1" applyBorder="1" applyAlignment="1">
      <alignment horizontal="left" vertical="center" wrapText="1"/>
    </xf>
    <xf numFmtId="0" fontId="25" fillId="0" borderId="6" xfId="1" applyNumberFormat="1" applyFont="1" applyFill="1" applyBorder="1" applyAlignment="1" applyProtection="1">
      <alignment horizontal="left" vertical="center" wrapText="1"/>
    </xf>
    <xf numFmtId="0" fontId="25" fillId="0" borderId="0" xfId="0" applyFont="1" applyFill="1" applyAlignment="1">
      <alignment wrapText="1"/>
    </xf>
    <xf numFmtId="0" fontId="172" fillId="0" borderId="0" xfId="6" applyFont="1" applyFill="1" applyBorder="1" applyAlignment="1">
      <alignment horizontal="left" vertical="center" wrapText="1"/>
    </xf>
    <xf numFmtId="49" fontId="172" fillId="0" borderId="2" xfId="6" applyNumberFormat="1" applyFont="1" applyFill="1" applyBorder="1" applyAlignment="1">
      <alignment horizontal="left" vertical="center" wrapText="1"/>
    </xf>
    <xf numFmtId="49" fontId="172" fillId="51" borderId="1" xfId="6" applyNumberFormat="1" applyFont="1" applyFill="1" applyBorder="1" applyAlignment="1">
      <alignment horizontal="left" vertical="center" wrapText="1"/>
    </xf>
    <xf numFmtId="0" fontId="172" fillId="52" borderId="1" xfId="6" applyFont="1" applyFill="1" applyBorder="1" applyAlignment="1">
      <alignment horizontal="left" vertical="center" wrapText="1"/>
    </xf>
    <xf numFmtId="0" fontId="25" fillId="0" borderId="1" xfId="2" quotePrefix="1" applyNumberFormat="1" applyFont="1" applyFill="1" applyBorder="1" applyAlignment="1" applyProtection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2" fontId="25" fillId="0" borderId="1" xfId="6" applyNumberFormat="1" applyFont="1" applyFill="1" applyBorder="1" applyAlignment="1">
      <alignment horizontal="left" vertical="center" wrapText="1"/>
    </xf>
    <xf numFmtId="49" fontId="172" fillId="0" borderId="1" xfId="6" applyNumberFormat="1" applyFont="1" applyFill="1" applyBorder="1" applyAlignment="1">
      <alignment horizontal="left" vertical="center" wrapText="1"/>
    </xf>
    <xf numFmtId="0" fontId="171" fillId="0" borderId="0" xfId="0" applyFont="1" applyAlignment="1">
      <alignment horizontal="right" vertical="center"/>
    </xf>
    <xf numFmtId="0" fontId="176" fillId="0" borderId="0" xfId="0" applyFont="1" applyAlignment="1">
      <alignment horizontal="right" vertical="center"/>
    </xf>
    <xf numFmtId="0" fontId="177" fillId="0" borderId="0" xfId="0" applyFont="1" applyFill="1" applyAlignment="1">
      <alignment horizontal="justify" vertical="center"/>
    </xf>
    <xf numFmtId="165" fontId="174" fillId="0" borderId="0" xfId="0" applyNumberFormat="1" applyFont="1" applyFill="1" applyAlignment="1">
      <alignment vertical="center"/>
    </xf>
    <xf numFmtId="0" fontId="180" fillId="55" borderId="72" xfId="0" applyFont="1" applyFill="1" applyBorder="1" applyAlignment="1">
      <alignment vertical="center" wrapText="1"/>
    </xf>
    <xf numFmtId="0" fontId="180" fillId="55" borderId="72" xfId="0" applyFont="1" applyFill="1" applyBorder="1" applyAlignment="1">
      <alignment horizontal="center" vertical="center" wrapText="1"/>
    </xf>
    <xf numFmtId="0" fontId="180" fillId="55" borderId="74" xfId="0" applyFont="1" applyFill="1" applyBorder="1" applyAlignment="1">
      <alignment horizontal="center" vertical="center" wrapText="1"/>
    </xf>
    <xf numFmtId="0" fontId="180" fillId="55" borderId="20" xfId="0" applyFont="1" applyFill="1" applyBorder="1" applyAlignment="1">
      <alignment horizontal="center" vertical="center" wrapText="1"/>
    </xf>
    <xf numFmtId="0" fontId="180" fillId="55" borderId="76" xfId="0" applyFont="1" applyFill="1" applyBorder="1" applyAlignment="1">
      <alignment horizontal="center" vertical="center" wrapText="1"/>
    </xf>
    <xf numFmtId="0" fontId="170" fillId="55" borderId="0" xfId="0" applyFont="1" applyFill="1" applyBorder="1" applyAlignment="1">
      <alignment horizontal="center" vertical="center" wrapText="1"/>
    </xf>
    <xf numFmtId="165" fontId="180" fillId="55" borderId="74" xfId="0" applyNumberFormat="1" applyFont="1" applyFill="1" applyBorder="1" applyAlignment="1">
      <alignment horizontal="center" vertical="center" wrapText="1"/>
    </xf>
    <xf numFmtId="0" fontId="180" fillId="55" borderId="7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0" fillId="55" borderId="0" xfId="0" applyFont="1" applyFill="1" applyBorder="1" applyAlignment="1">
      <alignment horizontal="center" vertical="center" wrapText="1"/>
    </xf>
    <xf numFmtId="0" fontId="172" fillId="0" borderId="1" xfId="6" applyFont="1" applyFill="1" applyBorder="1" applyAlignment="1">
      <alignment horizontal="center" vertical="center" wrapText="1"/>
    </xf>
    <xf numFmtId="3" fontId="25" fillId="0" borderId="7" xfId="6" applyNumberFormat="1" applyFont="1" applyFill="1" applyBorder="1" applyAlignment="1">
      <alignment horizontal="center" vertical="center" wrapText="1"/>
    </xf>
    <xf numFmtId="3" fontId="25" fillId="0" borderId="66" xfId="6" applyNumberFormat="1" applyFont="1" applyFill="1" applyBorder="1" applyAlignment="1">
      <alignment horizontal="center" vertical="center" wrapText="1"/>
    </xf>
    <xf numFmtId="165" fontId="180" fillId="55" borderId="81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/>
    <xf numFmtId="0" fontId="172" fillId="56" borderId="12" xfId="6" applyFont="1" applyFill="1" applyBorder="1" applyAlignment="1">
      <alignment vertical="center"/>
    </xf>
    <xf numFmtId="49" fontId="172" fillId="56" borderId="1" xfId="6" applyNumberFormat="1" applyFont="1" applyFill="1" applyBorder="1" applyAlignment="1">
      <alignment horizontal="left" vertical="center" wrapText="1"/>
    </xf>
    <xf numFmtId="0" fontId="172" fillId="56" borderId="1" xfId="6" applyFont="1" applyFill="1" applyBorder="1" applyAlignment="1">
      <alignment horizontal="left" vertical="center" wrapText="1"/>
    </xf>
    <xf numFmtId="0" fontId="172" fillId="56" borderId="1" xfId="6" applyFont="1" applyFill="1" applyBorder="1" applyAlignment="1">
      <alignment horizontal="center" vertical="center" wrapText="1"/>
    </xf>
    <xf numFmtId="164" fontId="172" fillId="56" borderId="1" xfId="35" applyFont="1" applyFill="1" applyBorder="1" applyAlignment="1">
      <alignment vertical="center"/>
    </xf>
    <xf numFmtId="165" fontId="172" fillId="56" borderId="13" xfId="35" applyNumberFormat="1" applyFont="1" applyFill="1" applyBorder="1" applyAlignment="1">
      <alignment vertical="center" wrapText="1"/>
    </xf>
    <xf numFmtId="165" fontId="180" fillId="55" borderId="74" xfId="0" applyNumberFormat="1" applyFont="1" applyFill="1" applyBorder="1" applyAlignment="1">
      <alignment vertical="center" wrapText="1"/>
    </xf>
    <xf numFmtId="165" fontId="172" fillId="56" borderId="1" xfId="35" applyNumberFormat="1" applyFont="1" applyFill="1" applyBorder="1" applyAlignment="1">
      <alignment vertical="center" wrapText="1"/>
    </xf>
    <xf numFmtId="3" fontId="180" fillId="55" borderId="72" xfId="0" applyNumberFormat="1" applyFont="1" applyFill="1" applyBorder="1" applyAlignment="1">
      <alignment horizontal="center" vertical="center" wrapText="1"/>
    </xf>
    <xf numFmtId="165" fontId="25" fillId="57" borderId="13" xfId="35" applyNumberFormat="1" applyFont="1" applyFill="1" applyBorder="1" applyAlignment="1">
      <alignment vertical="center" wrapText="1"/>
    </xf>
    <xf numFmtId="165" fontId="25" fillId="57" borderId="1" xfId="35" applyNumberFormat="1" applyFont="1" applyFill="1" applyBorder="1" applyAlignment="1">
      <alignment vertical="center" wrapText="1"/>
    </xf>
    <xf numFmtId="165" fontId="186" fillId="0" borderId="0" xfId="0" applyNumberFormat="1" applyFont="1" applyFill="1" applyAlignment="1">
      <alignment vertical="center"/>
    </xf>
    <xf numFmtId="0" fontId="186" fillId="0" borderId="0" xfId="0" applyFont="1" applyFill="1"/>
    <xf numFmtId="3" fontId="180" fillId="55" borderId="81" xfId="0" applyNumberFormat="1" applyFont="1" applyFill="1" applyBorder="1" applyAlignment="1">
      <alignment horizontal="center" vertical="center" wrapText="1"/>
    </xf>
    <xf numFmtId="3" fontId="186" fillId="0" borderId="0" xfId="0" applyNumberFormat="1" applyFont="1" applyFill="1"/>
    <xf numFmtId="181" fontId="186" fillId="0" borderId="0" xfId="0" applyNumberFormat="1" applyFont="1" applyFill="1" applyAlignment="1">
      <alignment vertical="center"/>
    </xf>
    <xf numFmtId="0" fontId="188" fillId="0" borderId="0" xfId="0" applyFont="1" applyFill="1"/>
    <xf numFmtId="0" fontId="184" fillId="0" borderId="0" xfId="0" applyFont="1" applyAlignment="1">
      <alignment vertical="center" wrapText="1"/>
    </xf>
    <xf numFmtId="165" fontId="188" fillId="0" borderId="0" xfId="0" applyNumberFormat="1" applyFont="1" applyFill="1" applyAlignment="1">
      <alignment vertical="center"/>
    </xf>
    <xf numFmtId="3" fontId="180" fillId="55" borderId="74" xfId="0" applyNumberFormat="1" applyFont="1" applyFill="1" applyBorder="1" applyAlignment="1">
      <alignment horizontal="center" vertical="center" wrapText="1"/>
    </xf>
    <xf numFmtId="0" fontId="188" fillId="0" borderId="0" xfId="0" applyFont="1" applyFill="1" applyAlignment="1">
      <alignment vertical="center"/>
    </xf>
    <xf numFmtId="0" fontId="187" fillId="0" borderId="0" xfId="5" applyFont="1" applyFill="1" applyAlignment="1">
      <alignment horizontal="center" vertical="center"/>
    </xf>
    <xf numFmtId="181" fontId="186" fillId="57" borderId="0" xfId="0" applyNumberFormat="1" applyFont="1" applyFill="1" applyAlignment="1">
      <alignment vertical="center"/>
    </xf>
    <xf numFmtId="0" fontId="186" fillId="0" borderId="0" xfId="0" applyFont="1" applyFill="1" applyAlignment="1">
      <alignment vertical="center"/>
    </xf>
    <xf numFmtId="0" fontId="185" fillId="0" borderId="0" xfId="0" applyFont="1" applyFill="1" applyAlignment="1">
      <alignment horizontal="justify" vertical="center"/>
    </xf>
    <xf numFmtId="165" fontId="186" fillId="0" borderId="0" xfId="0" applyNumberFormat="1" applyFont="1" applyFill="1"/>
    <xf numFmtId="0" fontId="170" fillId="55" borderId="0" xfId="0" applyFont="1" applyFill="1" applyBorder="1" applyAlignment="1">
      <alignment horizontal="center" vertical="center" wrapText="1"/>
    </xf>
    <xf numFmtId="0" fontId="180" fillId="55" borderId="76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 wrapText="1"/>
    </xf>
    <xf numFmtId="0" fontId="171" fillId="54" borderId="67" xfId="0" applyFont="1" applyFill="1" applyBorder="1" applyAlignment="1">
      <alignment horizontal="center" vertical="center"/>
    </xf>
    <xf numFmtId="0" fontId="171" fillId="54" borderId="40" xfId="0" applyFont="1" applyFill="1" applyBorder="1" applyAlignment="1">
      <alignment horizontal="center" vertical="center"/>
    </xf>
    <xf numFmtId="0" fontId="171" fillId="54" borderId="68" xfId="0" applyFont="1" applyFill="1" applyBorder="1" applyAlignment="1">
      <alignment horizontal="center" vertical="center"/>
    </xf>
    <xf numFmtId="49" fontId="172" fillId="0" borderId="14" xfId="6" applyNumberFormat="1" applyFont="1" applyFill="1" applyBorder="1" applyAlignment="1">
      <alignment horizontal="center" vertical="center" wrapText="1"/>
    </xf>
    <xf numFmtId="49" fontId="172" fillId="0" borderId="12" xfId="6" applyNumberFormat="1" applyFont="1" applyFill="1" applyBorder="1" applyAlignment="1">
      <alignment horizontal="center" vertical="center" wrapText="1"/>
    </xf>
    <xf numFmtId="49" fontId="172" fillId="0" borderId="5" xfId="6" applyNumberFormat="1" applyFont="1" applyFill="1" applyBorder="1" applyAlignment="1">
      <alignment horizontal="center" vertical="center" wrapText="1"/>
    </xf>
    <xf numFmtId="0" fontId="172" fillId="0" borderId="15" xfId="6" applyFont="1" applyFill="1" applyBorder="1" applyAlignment="1">
      <alignment horizontal="center" vertical="center" wrapText="1"/>
    </xf>
    <xf numFmtId="0" fontId="172" fillId="0" borderId="1" xfId="6" applyFont="1" applyFill="1" applyBorder="1" applyAlignment="1">
      <alignment horizontal="center" vertical="center" wrapText="1"/>
    </xf>
    <xf numFmtId="0" fontId="172" fillId="0" borderId="6" xfId="6" applyFont="1" applyFill="1" applyBorder="1" applyAlignment="1">
      <alignment horizontal="center" vertical="center" wrapText="1"/>
    </xf>
    <xf numFmtId="0" fontId="172" fillId="0" borderId="59" xfId="6" applyFont="1" applyFill="1" applyBorder="1" applyAlignment="1">
      <alignment horizontal="center" vertical="center" wrapText="1"/>
    </xf>
    <xf numFmtId="0" fontId="172" fillId="0" borderId="25" xfId="6" applyFont="1" applyFill="1" applyBorder="1" applyAlignment="1">
      <alignment horizontal="center" vertical="center" wrapText="1"/>
    </xf>
    <xf numFmtId="0" fontId="172" fillId="0" borderId="64" xfId="6" applyFont="1" applyFill="1" applyBorder="1" applyAlignment="1">
      <alignment horizontal="center" vertical="center" wrapText="1"/>
    </xf>
    <xf numFmtId="3" fontId="172" fillId="0" borderId="60" xfId="6" applyNumberFormat="1" applyFont="1" applyFill="1" applyBorder="1" applyAlignment="1">
      <alignment horizontal="center" vertical="center" wrapText="1"/>
    </xf>
    <xf numFmtId="3" fontId="172" fillId="0" borderId="9" xfId="6" applyNumberFormat="1" applyFont="1" applyFill="1" applyBorder="1" applyAlignment="1">
      <alignment horizontal="center" vertical="center" wrapText="1"/>
    </xf>
    <xf numFmtId="3" fontId="172" fillId="0" borderId="65" xfId="6" applyNumberFormat="1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165" fontId="179" fillId="55" borderId="92" xfId="0" applyNumberFormat="1" applyFont="1" applyFill="1" applyBorder="1" applyAlignment="1">
      <alignment vertical="center" wrapText="1"/>
    </xf>
    <xf numFmtId="0" fontId="179" fillId="55" borderId="93" xfId="0" applyFont="1" applyFill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182" fillId="55" borderId="75" xfId="0" applyFont="1" applyFill="1" applyBorder="1" applyAlignment="1">
      <alignment horizontal="right" vertical="center" wrapText="1"/>
    </xf>
    <xf numFmtId="0" fontId="182" fillId="55" borderId="0" xfId="0" applyFont="1" applyFill="1" applyBorder="1" applyAlignment="1">
      <alignment horizontal="right" vertical="center" wrapText="1"/>
    </xf>
    <xf numFmtId="0" fontId="182" fillId="55" borderId="73" xfId="0" applyFont="1" applyFill="1" applyBorder="1" applyAlignment="1">
      <alignment horizontal="right" vertical="center" wrapText="1"/>
    </xf>
    <xf numFmtId="0" fontId="180" fillId="55" borderId="78" xfId="0" applyFont="1" applyFill="1" applyBorder="1" applyAlignment="1">
      <alignment vertical="center" wrapText="1"/>
    </xf>
    <xf numFmtId="0" fontId="180" fillId="55" borderId="69" xfId="0" applyFont="1" applyFill="1" applyBorder="1" applyAlignment="1">
      <alignment vertical="center" wrapText="1"/>
    </xf>
    <xf numFmtId="0" fontId="180" fillId="55" borderId="79" xfId="0" applyFont="1" applyFill="1" applyBorder="1" applyAlignment="1">
      <alignment vertical="center" wrapText="1"/>
    </xf>
    <xf numFmtId="0" fontId="180" fillId="55" borderId="94" xfId="0" applyFont="1" applyFill="1" applyBorder="1" applyAlignment="1">
      <alignment horizontal="right" vertical="center" wrapText="1"/>
    </xf>
    <xf numFmtId="0" fontId="180" fillId="55" borderId="95" xfId="0" applyFont="1" applyFill="1" applyBorder="1" applyAlignment="1">
      <alignment horizontal="right" vertical="center" wrapText="1"/>
    </xf>
    <xf numFmtId="0" fontId="179" fillId="55" borderId="87" xfId="0" applyFont="1" applyFill="1" applyBorder="1" applyAlignment="1">
      <alignment horizontal="center" vertical="center" wrapText="1"/>
    </xf>
    <xf numFmtId="0" fontId="179" fillId="55" borderId="71" xfId="0" applyFont="1" applyFill="1" applyBorder="1" applyAlignment="1">
      <alignment horizontal="center" vertical="center" wrapText="1"/>
    </xf>
    <xf numFmtId="0" fontId="179" fillId="55" borderId="70" xfId="0" applyFont="1" applyFill="1" applyBorder="1" applyAlignment="1">
      <alignment horizontal="center" vertical="center" wrapText="1"/>
    </xf>
    <xf numFmtId="0" fontId="180" fillId="55" borderId="88" xfId="0" applyFont="1" applyFill="1" applyBorder="1" applyAlignment="1">
      <alignment horizontal="center" vertical="center" wrapText="1"/>
    </xf>
    <xf numFmtId="0" fontId="180" fillId="55" borderId="77" xfId="0" applyFont="1" applyFill="1" applyBorder="1" applyAlignment="1">
      <alignment horizontal="center" vertical="center" wrapText="1"/>
    </xf>
    <xf numFmtId="0" fontId="180" fillId="55" borderId="76" xfId="0" applyFont="1" applyFill="1" applyBorder="1" applyAlignment="1">
      <alignment horizontal="center" vertical="center" wrapText="1"/>
    </xf>
    <xf numFmtId="0" fontId="181" fillId="55" borderId="67" xfId="0" applyFont="1" applyFill="1" applyBorder="1" applyAlignment="1">
      <alignment horizontal="center" vertical="center" wrapText="1"/>
    </xf>
    <xf numFmtId="0" fontId="181" fillId="55" borderId="40" xfId="0" applyFont="1" applyFill="1" applyBorder="1" applyAlignment="1">
      <alignment horizontal="center" vertical="center" wrapText="1"/>
    </xf>
    <xf numFmtId="0" fontId="181" fillId="55" borderId="68" xfId="0" applyFont="1" applyFill="1" applyBorder="1" applyAlignment="1">
      <alignment horizontal="center" vertical="center" wrapText="1"/>
    </xf>
    <xf numFmtId="0" fontId="180" fillId="55" borderId="89" xfId="0" applyFont="1" applyFill="1" applyBorder="1" applyAlignment="1">
      <alignment vertical="center" wrapText="1"/>
    </xf>
    <xf numFmtId="0" fontId="180" fillId="55" borderId="4" xfId="0" applyFont="1" applyFill="1" applyBorder="1" applyAlignment="1">
      <alignment vertical="center" wrapText="1"/>
    </xf>
    <xf numFmtId="0" fontId="180" fillId="55" borderId="62" xfId="0" applyFont="1" applyFill="1" applyBorder="1" applyAlignment="1">
      <alignment vertical="center" wrapText="1"/>
    </xf>
    <xf numFmtId="0" fontId="180" fillId="55" borderId="3" xfId="0" applyFont="1" applyFill="1" applyBorder="1" applyAlignment="1">
      <alignment horizontal="right" vertical="center" wrapText="1"/>
    </xf>
    <xf numFmtId="0" fontId="180" fillId="55" borderId="90" xfId="0" applyFont="1" applyFill="1" applyBorder="1" applyAlignment="1">
      <alignment horizontal="right" vertical="center" wrapText="1"/>
    </xf>
    <xf numFmtId="0" fontId="180" fillId="55" borderId="91" xfId="0" applyFont="1" applyFill="1" applyBorder="1" applyAlignment="1">
      <alignment horizontal="right" vertical="center" wrapText="1"/>
    </xf>
    <xf numFmtId="0" fontId="180" fillId="55" borderId="80" xfId="0" applyFont="1" applyFill="1" applyBorder="1" applyAlignment="1">
      <alignment horizontal="right" vertical="center" wrapText="1"/>
    </xf>
    <xf numFmtId="0" fontId="178" fillId="55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71" fillId="55" borderId="0" xfId="0" applyFont="1" applyFill="1" applyAlignment="1">
      <alignment horizontal="right" vertical="center" wrapText="1"/>
    </xf>
    <xf numFmtId="0" fontId="170" fillId="55" borderId="0" xfId="0" applyFont="1" applyFill="1" applyBorder="1" applyAlignment="1">
      <alignment horizontal="center" vertical="center" wrapText="1"/>
    </xf>
    <xf numFmtId="0" fontId="179" fillId="51" borderId="82" xfId="0" applyFont="1" applyFill="1" applyBorder="1" applyAlignment="1">
      <alignment horizontal="center" vertical="center" wrapText="1"/>
    </xf>
    <xf numFmtId="0" fontId="179" fillId="51" borderId="70" xfId="0" applyFont="1" applyFill="1" applyBorder="1" applyAlignment="1">
      <alignment horizontal="center" vertical="center" wrapText="1"/>
    </xf>
    <xf numFmtId="0" fontId="179" fillId="51" borderId="83" xfId="0" applyFont="1" applyFill="1" applyBorder="1" applyAlignment="1">
      <alignment horizontal="center" vertical="center" wrapText="1"/>
    </xf>
    <xf numFmtId="0" fontId="179" fillId="51" borderId="76" xfId="0" applyFont="1" applyFill="1" applyBorder="1" applyAlignment="1">
      <alignment horizontal="center" vertical="center" wrapText="1"/>
    </xf>
    <xf numFmtId="0" fontId="179" fillId="51" borderId="84" xfId="0" applyFont="1" applyFill="1" applyBorder="1" applyAlignment="1">
      <alignment horizontal="center" vertical="center" wrapText="1"/>
    </xf>
    <xf numFmtId="0" fontId="179" fillId="51" borderId="85" xfId="0" applyFont="1" applyFill="1" applyBorder="1" applyAlignment="1">
      <alignment horizontal="center" vertical="center" wrapText="1"/>
    </xf>
    <xf numFmtId="0" fontId="179" fillId="51" borderId="86" xfId="0" applyFont="1" applyFill="1" applyBorder="1" applyAlignment="1">
      <alignment horizontal="center" vertical="center" wrapText="1"/>
    </xf>
    <xf numFmtId="0" fontId="176" fillId="55" borderId="0" xfId="0" applyFont="1" applyFill="1" applyAlignment="1">
      <alignment horizontal="right" vertical="center" wrapText="1"/>
    </xf>
    <xf numFmtId="0" fontId="179" fillId="55" borderId="83" xfId="0" applyFont="1" applyFill="1" applyBorder="1" applyAlignment="1">
      <alignment horizontal="center" vertical="center" wrapText="1"/>
    </xf>
    <xf numFmtId="0" fontId="179" fillId="55" borderId="76" xfId="0" applyFont="1" applyFill="1" applyBorder="1" applyAlignment="1">
      <alignment horizontal="center" vertical="center" wrapText="1"/>
    </xf>
    <xf numFmtId="0" fontId="179" fillId="55" borderId="85" xfId="0" applyFont="1" applyFill="1" applyBorder="1" applyAlignment="1">
      <alignment horizontal="center" vertical="center" wrapText="1"/>
    </xf>
    <xf numFmtId="0" fontId="179" fillId="55" borderId="86" xfId="0" applyFont="1" applyFill="1" applyBorder="1" applyAlignment="1">
      <alignment horizontal="center" vertical="center" wrapText="1"/>
    </xf>
    <xf numFmtId="0" fontId="179" fillId="55" borderId="82" xfId="0" applyFont="1" applyFill="1" applyBorder="1" applyAlignment="1">
      <alignment horizontal="center" vertical="center" wrapText="1"/>
    </xf>
    <xf numFmtId="0" fontId="179" fillId="55" borderId="84" xfId="0" applyFont="1" applyFill="1" applyBorder="1" applyAlignment="1">
      <alignment horizontal="center" vertical="center" wrapText="1"/>
    </xf>
    <xf numFmtId="0" fontId="184" fillId="0" borderId="75" xfId="0" applyFont="1" applyBorder="1" applyAlignment="1">
      <alignment vertical="center" wrapText="1"/>
    </xf>
    <xf numFmtId="3" fontId="179" fillId="55" borderId="92" xfId="0" applyNumberFormat="1" applyFont="1" applyFill="1" applyBorder="1" applyAlignment="1">
      <alignment horizontal="center" vertical="center" wrapText="1"/>
    </xf>
    <xf numFmtId="3" fontId="179" fillId="55" borderId="93" xfId="0" applyNumberFormat="1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 wrapText="1"/>
    </xf>
  </cellXfs>
  <cellStyles count="12645">
    <cellStyle name=" 1" xfId="42"/>
    <cellStyle name=" б" xfId="43"/>
    <cellStyle name="_x000d__x000a_JournalTemplate=C:\COMFO\CTALK\JOURSTD.TPL_x000d__x000a_LbStateAddress=3 3 0 251 1 89 2 311_x000d__x000a_LbStateJou" xfId="44"/>
    <cellStyle name="$* #,##0.0;[Red]" xfId="45"/>
    <cellStyle name="$* #,##0.00;[Red]" xfId="46"/>
    <cellStyle name="$* #,##0;[Red]" xfId="47"/>
    <cellStyle name="???[0]" xfId="48"/>
    <cellStyle name="]_x000d__x000a_Zoomed=1_x000d__x000a_Row=0_x000d__x000a_Column=0_x000d__x000a_Height=0_x000d__x000a_Width=0_x000d__x000a_FontName=FoxFont_x000d__x000a_FontStyle=0_x000d__x000a_FontSize=9_x000d__x000a_PrtFontName=FoxPrin" xfId="49"/>
    <cellStyle name="]_x000d__x000a_Zoomed=1_x000d__x000a_Row=0_x000d__x000a_Column=0_x000d__x000a_Height=0_x000d__x000a_Width=0_x000d__x000a_FontName=FoxFont_x000d__x000a_FontStyle=0_x000d__x000a_FontSize=9_x000d__x000a_PrtFontName=FoxPrin 2" xfId="50"/>
    <cellStyle name="]_x000d__x000a_Zoomed=1_x000d__x000a_Row=0_x000d__x000a_Column=0_x000d__x000a_Height=0_x000d__x000a_Width=0_x000d__x000a_FontName=FoxFont_x000d__x000a_FontStyle=0_x000d__x000a_FontSize=9_x000d__x000a_PrtFontName=FoxPrin 2 2" xfId="51"/>
    <cellStyle name="]_x000d__x000a_Zoomed=1_x000d__x000a_Row=0_x000d__x000a_Column=0_x000d__x000a_Height=0_x000d__x000a_Width=0_x000d__x000a_FontName=FoxFont_x000d__x000a_FontStyle=0_x000d__x000a_FontSize=9_x000d__x000a_PrtFontName=FoxPrin 3" xfId="52"/>
    <cellStyle name="]_x000d__x000a_Zoomed=1_x000d__x000a_Row=0_x000d__x000a_Column=0_x000d__x000a_Height=0_x000d__x000a_Width=0_x000d__x000a_FontName=FoxFont_x000d__x000a_FontStyle=0_x000d__x000a_FontSize=9_x000d__x000a_PrtFontName=FoxPrin 4" xfId="53"/>
    <cellStyle name="]_x000d__x000a_Zoomed=1_x000d__x000a_Row=0_x000d__x000a_Column=0_x000d__x000a_Height=0_x000d__x000a_Width=0_x000d__x000a_FontName=FoxFont_x000d__x000a_FontStyle=0_x000d__x000a_FontSize=9_x000d__x000a_PrtFontName=FoxPrin 5" xfId="54"/>
    <cellStyle name="]_x000d__x000a_Zoomed=1_x000d__x000a_Row=0_x000d__x000a_Column=0_x000d__x000a_Height=0_x000d__x000a_Width=0_x000d__x000a_FontName=FoxFont_x000d__x000a_FontStyle=0_x000d__x000a_FontSize=9_x000d__x000a_PrtFontName=FoxPrin 6" xfId="55"/>
    <cellStyle name="_(по курсу 120$) Материалы на 2009" xfId="56"/>
    <cellStyle name="_(по смете 35$) Материалы на 2009 CORRECT" xfId="57"/>
    <cellStyle name="_~7943828" xfId="58"/>
    <cellStyle name="_03 O.Taxes_final" xfId="59"/>
    <cellStyle name="_03 O-Tax final_zapas" xfId="60"/>
    <cellStyle name="_04 N1. Other Payables" xfId="61"/>
    <cellStyle name="_05_12m_K.Fixed Assets" xfId="62"/>
    <cellStyle name="_060210_tax lead 2005 half-year" xfId="63"/>
    <cellStyle name="_060515_ppe movement 2003-2005" xfId="64"/>
    <cellStyle name="_060522_ppe movement 2003-2005" xfId="65"/>
    <cellStyle name="_061012_DT note" xfId="66"/>
    <cellStyle name="_09 C. Cash 31.12.05" xfId="67"/>
    <cellStyle name="_09 C. Cash 31.12.05 2" xfId="68"/>
    <cellStyle name="_09 C. Cash 31.12.05_OAR" xfId="69"/>
    <cellStyle name="_09 F. Inventory 05 - YE" xfId="70"/>
    <cellStyle name="_09 F. Inventory_31.12.05-before del" xfId="71"/>
    <cellStyle name="_09 Fe. Inventory_30.09.06" xfId="72"/>
    <cellStyle name="_09 K. PP&amp;E 5m 06" xfId="73"/>
    <cellStyle name="_09 Ke.PPE" xfId="74"/>
    <cellStyle name="_09 Ku.PPE_YE_rvwd by MMS" xfId="75"/>
    <cellStyle name="_09 N1-Other payables 31.12.05" xfId="76"/>
    <cellStyle name="_09 N1-u Other payables" xfId="77"/>
    <cellStyle name="_09 N3 Due to employees 31.12.05" xfId="78"/>
    <cellStyle name="_09 N3 Due to employees 31.12.05_Book1" xfId="79"/>
    <cellStyle name="_09 N3. Due to employees" xfId="80"/>
    <cellStyle name="_09 N3. Due to employees 2" xfId="81"/>
    <cellStyle name="_09 N3. Due to employees_Book1" xfId="82"/>
    <cellStyle name="_09 N3. Due to employees_OAR" xfId="83"/>
    <cellStyle name="_09 N3u. Due to employees" xfId="84"/>
    <cellStyle name="_09 U2.COS EB_30.09.06" xfId="85"/>
    <cellStyle name="_09 U2.Cost of Sales EB" xfId="86"/>
    <cellStyle name="_09 U2.u Cost of sales 05 YE" xfId="87"/>
    <cellStyle name="_09 U2.u Cost of sales 31.12.05" xfId="88"/>
    <cellStyle name="_09 U8. Other income-expenses_31.12.05" xfId="89"/>
    <cellStyle name="_09. F. Inventory_5months2006" xfId="90"/>
    <cellStyle name="_09. K PP&amp;E 31.12.05" xfId="91"/>
    <cellStyle name="_09. K. PP&amp;E 30.06.06" xfId="92"/>
    <cellStyle name="_09. Ke PP&amp;E 31.12.05" xfId="93"/>
    <cellStyle name="_09. Ku. PP&amp;E 31.12.05" xfId="94"/>
    <cellStyle name="_09. U2. OPEX Consolidation_5months2006" xfId="95"/>
    <cellStyle name="_09. U3.Selling Expenses_12m2006" xfId="96"/>
    <cellStyle name="_09.C.Cash_30.11.06" xfId="97"/>
    <cellStyle name="_09.F.Inventory_6months2006" xfId="98"/>
    <cellStyle name="_09.N.AP.AIT_30.09.06" xfId="99"/>
    <cellStyle name="_09.N3 Due to employees 31.12.05" xfId="100"/>
    <cellStyle name="_09.N3 Due to employees 31.12.05 2" xfId="101"/>
    <cellStyle name="_09.N3 Due to employees 31.12.05_Book1" xfId="102"/>
    <cellStyle name="_09.N3 Due to employees 31.12.05_OAR" xfId="103"/>
    <cellStyle name="_09.N3e.Unused Vacation " xfId="104"/>
    <cellStyle name="_09.U1 Revenue 31.12.05" xfId="105"/>
    <cellStyle name="_09.U1.Revenue_11M2006" xfId="106"/>
    <cellStyle name="_09.U1.Revenue_12M2006" xfId="107"/>
    <cellStyle name="_10 Revenue" xfId="108"/>
    <cellStyle name="_11 S1.300 Emba Significant contracts YE " xfId="109"/>
    <cellStyle name="_1-2 кв. (21C и 21 от 28.05.03)" xfId="110"/>
    <cellStyle name="_12m 2006 C100.Cash" xfId="111"/>
    <cellStyle name="_12m 2006 k-property, plant and equipment 2006" xfId="112"/>
    <cellStyle name="_1Q 2006 P&amp;L" xfId="113"/>
    <cellStyle name="_2 кв - М. (GAAP)" xfId="114"/>
    <cellStyle name="_2006 AG final" xfId="115"/>
    <cellStyle name="_21С-2003г" xfId="116"/>
    <cellStyle name="_21С-2003г_ПДДС  форма НК (20) п" xfId="117"/>
    <cellStyle name="_21С-2003г_ПДДС  форма НК (20)_23май03" xfId="118"/>
    <cellStyle name="_21С-2003г_ПДДС  форма НК (20)_26май03" xfId="119"/>
    <cellStyle name="_21С-2003г_ПДДС  форма НК (22)_23май03" xfId="120"/>
    <cellStyle name="_21С-2003г_ПДДС  форма НК (22)_26май03" xfId="121"/>
    <cellStyle name="_21С-2003г_ПДДС  форма НК (22)п" xfId="122"/>
    <cellStyle name="_21С-2003г_Форма 21.1" xfId="123"/>
    <cellStyle name="_21С-2003г_форма 21-НГДО 2003г" xfId="124"/>
    <cellStyle name="_21С-2003г_формы по добыче и газопереработке1" xfId="125"/>
    <cellStyle name="_21С-уточ" xfId="126"/>
    <cellStyle name="_21С-уточ_Источники-2002(1кв)" xfId="127"/>
    <cellStyle name="_21С-уточ_НГДО-2002-2кв 1кристина" xfId="128"/>
    <cellStyle name="_21С-уточ_НГДО-2002-2кв2" xfId="129"/>
    <cellStyle name="_21С-уточ_НГДО-2002-3кв(нов)-4" xfId="130"/>
    <cellStyle name="_4061-KZ" xfId="131"/>
    <cellStyle name="_5 months 2006 P&amp;L" xfId="132"/>
    <cellStyle name="_A4 TS for Aizhan" xfId="133"/>
    <cellStyle name="_A4. TS 30 June 2006" xfId="134"/>
    <cellStyle name="_A4.1 Transformation" xfId="135"/>
    <cellStyle name="_A4.100_Reporting Package_Actaris Kazakstan 2005" xfId="136"/>
    <cellStyle name="_A4.2 SAD Schedule revised" xfId="137"/>
    <cellStyle name="_A4.TS 2006 26 09 2007" xfId="138"/>
    <cellStyle name="_Accounts receivable" xfId="139"/>
    <cellStyle name="_Additional sheet to CAP v2" xfId="140"/>
    <cellStyle name="_AG Consolidated 427 froms(11m2006)" xfId="141"/>
    <cellStyle name="_AG Holding 2006 Elimination" xfId="142"/>
    <cellStyle name="_AJE 16 17" xfId="143"/>
    <cellStyle name="_AR FS" xfId="144"/>
    <cellStyle name="_Attachment 19.6" xfId="145"/>
    <cellStyle name="_Attachment 19.6 2" xfId="146"/>
    <cellStyle name="_Attachment 19.6_Book1" xfId="147"/>
    <cellStyle name="_Attachment 19.6_OAR" xfId="148"/>
    <cellStyle name="_B6.5 Payroll test of controlls_Uzen2" xfId="149"/>
    <cellStyle name="_B6.5 Payroll test of controlls_Uzen2 2" xfId="150"/>
    <cellStyle name="_B6.5 Payroll test of controlls_Uzen2_Book1" xfId="151"/>
    <cellStyle name="_B6.5 Payroll test of controlls_Uzen2_OAR" xfId="152"/>
    <cellStyle name="_Balance as of 31.12.06" xfId="153"/>
    <cellStyle name="_Book1" xfId="154"/>
    <cellStyle name="_Book1-TO delete" xfId="155"/>
    <cellStyle name="_Book1-TO delete 2" xfId="156"/>
    <cellStyle name="_Book1-TO delete_OAR" xfId="157"/>
    <cellStyle name="_BUDGET_ПН2002(2)" xfId="158"/>
    <cellStyle name="_C. Cash &amp; equivalents 5m 2006" xfId="159"/>
    <cellStyle name="_C. Cash 2004" xfId="160"/>
    <cellStyle name="_C. Cash 2004 2" xfId="161"/>
    <cellStyle name="_C. Cash 2004_OAR" xfId="162"/>
    <cellStyle name="_C.100-Lead" xfId="163"/>
    <cellStyle name="_C.Cash" xfId="164"/>
    <cellStyle name="_C03. A4.TS 2007 MMG" xfId="165"/>
    <cellStyle name="_CAP - AIT 16.11.06" xfId="166"/>
    <cellStyle name="_CAP 2007" xfId="167"/>
    <cellStyle name="_CAP 30 06 08" xfId="168"/>
    <cellStyle name="_CAP_2007_AES Eki" xfId="169"/>
    <cellStyle name="_CAP_TH KMG HO_2007_final" xfId="170"/>
    <cellStyle name="_CAP-AIT(1)" xfId="171"/>
    <cellStyle name="_CAP-AlmatyGas" xfId="172"/>
    <cellStyle name="_CAP-AlmatyGas_AGK" xfId="173"/>
    <cellStyle name="_CAP-AlmatyGas1АГС-С" xfId="174"/>
    <cellStyle name="_Cash &amp; equivalents 5m 2006" xfId="175"/>
    <cellStyle name="_cash flows" xfId="176"/>
    <cellStyle name="_CFS (Движение денег 6мес05)" xfId="177"/>
    <cellStyle name="_CFS_2005 workings_last" xfId="178"/>
    <cellStyle name="_CFS_2005 workings_last 2" xfId="179"/>
    <cellStyle name="_CFS_2005 workings_last_OAR" xfId="180"/>
    <cellStyle name="_CIT" xfId="181"/>
    <cellStyle name="_Consolidator V0.16" xfId="182"/>
    <cellStyle name="_Copy of CFS 2005" xfId="183"/>
    <cellStyle name="_COS_Disclosure" xfId="184"/>
    <cellStyle name="_CoSM_v504_Draft" xfId="185"/>
    <cellStyle name="_DD Site restoration 5MTD2006" xfId="186"/>
    <cellStyle name="_E&amp;P CAP 31.12.2005" xfId="187"/>
    <cellStyle name="_E&amp;P CAP 31.12.2006" xfId="188"/>
    <cellStyle name="_E&amp;P KMG reporting package 2006_client" xfId="189"/>
    <cellStyle name="_E.130 ARC" xfId="190"/>
    <cellStyle name="_E.650" xfId="191"/>
    <cellStyle name="_E05. NB.ARO_6m_2008" xfId="192"/>
    <cellStyle name="_E05. O.Taxes_2006" xfId="193"/>
    <cellStyle name="_E05. V.2006  COP MMG_Almas" xfId="194"/>
    <cellStyle name="_E1.Receivables_KMG Alatau" xfId="195"/>
    <cellStyle name="_E130.xlsЕржану" xfId="196"/>
    <cellStyle name="_Elimination" xfId="197"/>
    <cellStyle name="_Elvira-Payroll_LATEST" xfId="198"/>
    <cellStyle name="_Elvira-Payroll_LATEST_Book1" xfId="199"/>
    <cellStyle name="_EP KMG_KGM and KBM Provision analysis_12m 2008" xfId="200"/>
    <cellStyle name="_F  Investments 6 m 2005" xfId="201"/>
    <cellStyle name="_F  Investments 6 m 2006" xfId="202"/>
    <cellStyle name="_For Elvira" xfId="203"/>
    <cellStyle name="_FS 2005 (Сверка с оборотносальдовой)" xfId="204"/>
    <cellStyle name="_FS 30 June 2006" xfId="205"/>
    <cellStyle name="_FS 30 June 2006 (final version)" xfId="206"/>
    <cellStyle name="_FS Check List_June 2006 07_Nov_06" xfId="207"/>
    <cellStyle name="_Fu.2006 Inventory Uzen " xfId="208"/>
    <cellStyle name="_GM on Utexam loan" xfId="209"/>
    <cellStyle name="_GM on Utexam loan 2" xfId="210"/>
    <cellStyle name="_GM on Utexam loan_OAR" xfId="211"/>
    <cellStyle name="_Gulliay Dec4" xfId="212"/>
    <cellStyle name="_H Investment in associates 2005" xfId="213"/>
    <cellStyle name="_Inp_Co_Details" xfId="214"/>
    <cellStyle name="_Inp_Company details" xfId="215"/>
    <cellStyle name="_Interest income received (2)" xfId="216"/>
    <cellStyle name="_Intracompany Settlements" xfId="217"/>
    <cellStyle name="_Inventory" xfId="218"/>
    <cellStyle name="_Inventory reserve-PBC" xfId="219"/>
    <cellStyle name="_K Property, plant and equipment 2005_07.03.06" xfId="220"/>
    <cellStyle name="_K. PP&amp;E cost model_2002-2004" xfId="221"/>
    <cellStyle name="_K.2. PPE movemement disclosure 2005" xfId="222"/>
    <cellStyle name="_K.PP&amp;E_30.09.07" xfId="223"/>
    <cellStyle name="_K.PP&amp;E_31.12.07" xfId="224"/>
    <cellStyle name="_KazGerMunai - CAP 2007- 9m" xfId="225"/>
    <cellStyle name="_KMG_Forms_Sample Intergroup Operations_KMG Level_V01_sdb" xfId="226"/>
    <cellStyle name="_KTG consolidation H1 2006 (PBC)" xfId="227"/>
    <cellStyle name="_L Intangible assets 2005" xfId="228"/>
    <cellStyle name="_Materiality matrix" xfId="229"/>
    <cellStyle name="_Matrix" xfId="230"/>
    <cellStyle name="_N.3 Employee Liabilities" xfId="231"/>
    <cellStyle name="_N1.Payables" xfId="232"/>
    <cellStyle name="_O Deferred tax ActarisMadina" xfId="233"/>
    <cellStyle name="_O. Taxes -02 Yassy" xfId="234"/>
    <cellStyle name="_O.100_LS" xfId="235"/>
    <cellStyle name="_O.Taxes" xfId="236"/>
    <cellStyle name="_O.Taxes 2004" xfId="237"/>
    <cellStyle name="_O.Taxes 2005" xfId="238"/>
    <cellStyle name="_O.Taxes 2006" xfId="239"/>
    <cellStyle name="_O.Taxes ATS 04" xfId="240"/>
    <cellStyle name="_O.Taxes KTO" xfId="241"/>
    <cellStyle name="_O.Taxes_2005" xfId="242"/>
    <cellStyle name="_O.Taxes_31.12.07v1" xfId="243"/>
    <cellStyle name="_O.Taxes-MT_2" xfId="244"/>
    <cellStyle name="_OAR" xfId="245"/>
    <cellStyle name="_OBOROT4411" xfId="246"/>
    <cellStyle name="_OPEX analysis" xfId="247"/>
    <cellStyle name="_Oplata 2009" xfId="248"/>
    <cellStyle name="_O-Taxes_Final_03" xfId="249"/>
    <cellStyle name="_O-Taxes_TH KMG_03" xfId="250"/>
    <cellStyle name="_P&amp;L Eliminations" xfId="251"/>
    <cellStyle name="_P&amp;L for December" xfId="252"/>
    <cellStyle name="_Payroll" xfId="253"/>
    <cellStyle name="_PP&amp;E accounts" xfId="254"/>
    <cellStyle name="_PP&amp;E rolforward" xfId="255"/>
    <cellStyle name="_ppe recon 5mtd20061" xfId="256"/>
    <cellStyle name="_PRICE_1C" xfId="257"/>
    <cellStyle name="_Q.Loans" xfId="258"/>
    <cellStyle name="_Q100 Lead" xfId="259"/>
    <cellStyle name="_Refinery_O.Taxes_my version" xfId="260"/>
    <cellStyle name="_Rent" xfId="261"/>
    <cellStyle name="_Revised Transformation schedule_2005_04 June" xfId="262"/>
    <cellStyle name="_Revised Transformation schedule_2005_19 May client" xfId="263"/>
    <cellStyle name="_SAD" xfId="264"/>
    <cellStyle name="_Salary" xfId="265"/>
    <cellStyle name="_Salary payable Test" xfId="266"/>
    <cellStyle name="_Salary payable Test 2" xfId="267"/>
    <cellStyle name="_Salary payable Test_Book1" xfId="268"/>
    <cellStyle name="_Salary payable Test_OAR" xfId="269"/>
    <cellStyle name="_Sales vouching IK" xfId="270"/>
    <cellStyle name="_Sheet1" xfId="271"/>
    <cellStyle name="_Sheet1_09.Cash_5months2006" xfId="272"/>
    <cellStyle name="_Sheet1_A4. TS 30 June 2006" xfId="273"/>
    <cellStyle name="_Sheet1_A4. TS 30 June 2006 2" xfId="274"/>
    <cellStyle name="_Sheet1_A4. TS 30 June 2006_OAR" xfId="275"/>
    <cellStyle name="_Sheet1_CAP 1" xfId="276"/>
    <cellStyle name="_Sheet1_CAP 1 2" xfId="277"/>
    <cellStyle name="_Sheet1_CAP 1_OAR" xfId="278"/>
    <cellStyle name="_Sheet1_Elimination entries check" xfId="279"/>
    <cellStyle name="_Sheet1_Elimination entries check 2" xfId="280"/>
    <cellStyle name="_Sheet1_Elimination entries check_OAR" xfId="281"/>
    <cellStyle name="_Sheet1_fin inc_exp template" xfId="282"/>
    <cellStyle name="_Sheet1_fin inc_exp template 2" xfId="283"/>
    <cellStyle name="_Sheet1_fin inc_exp template_OAR" xfId="284"/>
    <cellStyle name="_Sheet1_K.PP&amp;E_31.12.07" xfId="285"/>
    <cellStyle name="_Sheet1_Kc.PPE" xfId="286"/>
    <cellStyle name="_Sheet1_OPEX analysis" xfId="287"/>
    <cellStyle name="_Sheet1_U1.380" xfId="288"/>
    <cellStyle name="_Sheet1_U1.380 2" xfId="289"/>
    <cellStyle name="_Sheet1_U1.380_OAR" xfId="290"/>
    <cellStyle name="_Sheet1_Запрос (LLP's)" xfId="291"/>
    <cellStyle name="_Sheet1_Запрос (LLP's) 2" xfId="292"/>
    <cellStyle name="_Sheet1_Запрос (LLP's)_OAR" xfId="293"/>
    <cellStyle name="_Sheet1_Книга1" xfId="294"/>
    <cellStyle name="_Sheet2" xfId="295"/>
    <cellStyle name="_Sheet3" xfId="296"/>
    <cellStyle name="_Sheet5" xfId="297"/>
    <cellStyle name="_Social sphere objects Emba" xfId="298"/>
    <cellStyle name="_Sub_01_JSC KazMunaiGaz E&amp;P_2008" xfId="299"/>
    <cellStyle name="_support for adj" xfId="300"/>
    <cellStyle name="_TAX CAP 2006_VAT table" xfId="301"/>
    <cellStyle name="_TAXES (branches)" xfId="302"/>
    <cellStyle name="_Taxes_aktaris 06 2" xfId="303"/>
    <cellStyle name="_Transfer Berik O. Taxes KRG" xfId="304"/>
    <cellStyle name="_TS AJE 2004 with supporting cal'ns_FINAL" xfId="305"/>
    <cellStyle name="_U CWIP 5MTD2006" xfId="306"/>
    <cellStyle name="_U Fixed Assets 5MTD2006" xfId="307"/>
    <cellStyle name="_U Property, plant and equipment 5MTD2006" xfId="308"/>
    <cellStyle name="_U1. Revenues 1Q 2006" xfId="309"/>
    <cellStyle name="_U1.1 Revenue TH KMG YE 2006 " xfId="310"/>
    <cellStyle name="_U1.Revenue 2006" xfId="311"/>
    <cellStyle name="_U1.Revenues" xfId="312"/>
    <cellStyle name="_U2.1 Payroll" xfId="313"/>
    <cellStyle name="_U2.BT payroll analytics" xfId="314"/>
    <cellStyle name="_U2.BT payroll analytics 2" xfId="315"/>
    <cellStyle name="_U2.BT payroll analytics_Book1" xfId="316"/>
    <cellStyle name="_U2.BT payroll analytics_OAR" xfId="317"/>
    <cellStyle name="_U2.Cost of Sales" xfId="318"/>
    <cellStyle name="_U2.Payroll" xfId="319"/>
    <cellStyle name="_U2-110-SubLead" xfId="320"/>
    <cellStyle name="_U2-300" xfId="321"/>
    <cellStyle name="_U6.Other Income &amp; Expenses 12m2006" xfId="322"/>
    <cellStyle name="_VA.2 Test of insuranse expenses" xfId="323"/>
    <cellStyle name="_Vacation Provision" xfId="324"/>
    <cellStyle name="_Vouching for NB" xfId="325"/>
    <cellStyle name="_WHT" xfId="326"/>
    <cellStyle name="_X Intangible assets 5MTD2005" xfId="327"/>
    <cellStyle name="_X1.1000 Reconciliation of taxes" xfId="328"/>
    <cellStyle name="_X1.1000 Reconciliation of taxes (TS 34)" xfId="329"/>
    <cellStyle name="_YE CIT and DT" xfId="330"/>
    <cellStyle name="_YE O. Taxes KMGD" xfId="331"/>
    <cellStyle name="_Z4.1.1_off-balance_YE" xfId="332"/>
    <cellStyle name="_Zapasnoi COS" xfId="333"/>
    <cellStyle name="_А Основные средства 6 месяцев 2006 года (1)" xfId="334"/>
    <cellStyle name="_А Основные средства 6 месяцев 2006 года (1)1" xfId="335"/>
    <cellStyle name="_Бюд.2002г ЛУКОЙЛ-КомиЛена" xfId="336"/>
    <cellStyle name="_Бюд.2003г энон.план" xfId="337"/>
    <cellStyle name="_Бюд.ПНГП на 2003" xfId="338"/>
    <cellStyle name="_Бюдж.формы ЗАО АГ" xfId="339"/>
    <cellStyle name="_ВнутгрРД" xfId="340"/>
    <cellStyle name="_Внутрегруповой деб. и кред за 2005г." xfId="341"/>
    <cellStyle name="_Группа 12 кв. 2003 форма 21C и 21-отправл." xfId="342"/>
    <cellStyle name="_Группа 12 кв. 2003 форма 21-отправл" xfId="343"/>
    <cellStyle name="_дебит кредт задолженность" xfId="344"/>
    <cellStyle name="_Для элиминирования" xfId="345"/>
    <cellStyle name="_добыча нефти УМГ" xfId="346"/>
    <cellStyle name="_Дочки BS-за 2004г. и 6-м.05г MT" xfId="347"/>
    <cellStyle name="_Е120-130 свод" xfId="348"/>
    <cellStyle name="_Запрос (LLP's)" xfId="349"/>
    <cellStyle name="_Заявка СИЗ на 2009г.  .по управлениям В-1" xfId="350"/>
    <cellStyle name="_К2 - 2005 (от 07.10.04) на 40085" xfId="351"/>
    <cellStyle name="_К2 - 2005 (от 13.08)" xfId="352"/>
    <cellStyle name="_К2 - 4 кв для НК  (увеличен) - (06.10.04)" xfId="353"/>
    <cellStyle name="_К2 -29.07" xfId="354"/>
    <cellStyle name="_Книга1" xfId="355"/>
    <cellStyle name="_Книга2" xfId="356"/>
    <cellStyle name="_Консол  фин отчет  по МСФО за 1-кв  2006г " xfId="357"/>
    <cellStyle name="_Консол  фин отчет  по МСФО за 2005г с измен" xfId="358"/>
    <cellStyle name="_Консол  фин отчет  по МСФО за 4-месяц   2006г (2)" xfId="359"/>
    <cellStyle name="_Консол  фин отчет  по МСФО за 5-м  2005г " xfId="360"/>
    <cellStyle name="_Консолид Фин.Отч.РД КМГдля КМГ за 1 полугодие 2005г оконч." xfId="361"/>
    <cellStyle name="_Копия Консол  фин отчет  по МСФО за 2005г с измен_Aliya" xfId="362"/>
    <cellStyle name="_материалы элоборуд. по ЖЭС" xfId="363"/>
    <cellStyle name="_мебель, оборудование инвентарь1207" xfId="364"/>
    <cellStyle name="_Модель по кодам_оконч. 2005" xfId="365"/>
    <cellStyle name="_НГДО-2002-2кв-11" xfId="366"/>
    <cellStyle name="_НГДО-2002-2кв-12" xfId="367"/>
    <cellStyle name="_НГДО-2002-3кв(нов)Надя" xfId="368"/>
    <cellStyle name="_Незавершенка  на 31 10 2006 исправ" xfId="369"/>
    <cellStyle name="_НКТ штанги 2009 сниж" xfId="370"/>
    <cellStyle name="_о.с. и тмз на01.06.06г." xfId="371"/>
    <cellStyle name="_Оборотка Восток new" xfId="372"/>
    <cellStyle name="_ОДДС" xfId="373"/>
    <cellStyle name="_Озен Елес  Информация к аудиту за  2005 г" xfId="374"/>
    <cellStyle name="_отдельная отчетность РД КМГ за 2005гс изм.." xfId="375"/>
    <cellStyle name="_ОТЧЕТ для ДКФ    06 04 05  (6)" xfId="376"/>
    <cellStyle name="_Пад_доб2002ПН" xfId="377"/>
    <cellStyle name="_Пакет РФ_изм ИП и газ_27окт03" xfId="378"/>
    <cellStyle name="_ПамятьГИС" xfId="379"/>
    <cellStyle name="_Перерасчет долевого дохода по доч ТОО" xfId="380"/>
    <cellStyle name="_План развития ПТС на 2005-2010 (связи станционной части)" xfId="381"/>
    <cellStyle name="_Прил 8Кратк. долг.деб.зд" xfId="382"/>
    <cellStyle name="_Приложение 5" xfId="383"/>
    <cellStyle name="_Приложение 6" xfId="384"/>
    <cellStyle name="_Приложение 7Долг.деб.зад-ть" xfId="385"/>
    <cellStyle name="_Приложения к формам отчетов" xfId="386"/>
    <cellStyle name="_Приложения к формам отчетов за 1-кв 2006г (свод)" xfId="387"/>
    <cellStyle name="_Приложения к формам отчетов за июнь 2006г" xfId="388"/>
    <cellStyle name="_Приложения к формам отчетов за май 2006г (свод)" xfId="389"/>
    <cellStyle name="_произв.цели - приложение к СНР_айгерим_09.11" xfId="390"/>
    <cellStyle name="_Публикация 2005" xfId="391"/>
    <cellStyle name="_РасПадДоб КРС,ПНП,ПРС-2002год" xfId="392"/>
    <cellStyle name="_РасПадДоб КРС,ПНП,ПРС-2002год_21 возврат" xfId="393"/>
    <cellStyle name="_РасПадДоб КРС,ПНП,ПРС-2002год_24-1 кв.2003 -факт-отправл." xfId="394"/>
    <cellStyle name="_РасПадДоб КРС,ПНП,ПРС-2002год_24-2 кв.2003 -ожид-отправл." xfId="395"/>
    <cellStyle name="_РасПадДоб КРС,ПНП,ПРС-2002год_BUDGET_ПН2002(2)" xfId="396"/>
    <cellStyle name="_РасПадДоб КРС,ПНП,ПРС-2002год_Книга1" xfId="397"/>
    <cellStyle name="_РасПадДоб КРС,ПНП,ПРС-2002год_Книга2" xfId="398"/>
    <cellStyle name="_РасПадДоб КРС,ПНП,ПРС-2002год_Сводный баланс для НК 12 кв. 2003 (1)" xfId="399"/>
    <cellStyle name="_РасПадДоб КРС,ПНП,ПРС-2002год_Сводный баланс для НК 12 кв. 2003 -отправл." xfId="400"/>
    <cellStyle name="_Расчёт единичных смет" xfId="401"/>
    <cellStyle name="_Расчет производственным методом" xfId="402"/>
    <cellStyle name="_Расчет себестоимости Аманегльдинского газа" xfId="403"/>
    <cellStyle name="_Расчет Сниж Доб 2002г" xfId="404"/>
    <cellStyle name="_РасчетЗС15.10.2001гxls" xfId="405"/>
    <cellStyle name="_РасчетЗС15.10.2001гxls_2002 ЗАО Пермь прогноз" xfId="406"/>
    <cellStyle name="_РасчетЗС15.10.2001гxls_Источники-2002(1кв)" xfId="407"/>
    <cellStyle name="_РасчетЗС15.10.2001гxls_НГДО-2002-2кв 1кристина" xfId="408"/>
    <cellStyle name="_РасчетЗС15.10.2001гxls_НГДО-2002-2кв2" xfId="409"/>
    <cellStyle name="_РасчетЗС15.10.2001гxls_НГДО-2002-3кв(нов)-4" xfId="410"/>
    <cellStyle name="_РасчетЗС15.10.2001гxls_ЦДУ1полугодие2002г" xfId="411"/>
    <cellStyle name="_Расшифровки аудиторам за 9 мес.2006 г." xfId="412"/>
    <cellStyle name="_Регистрация договоров 2003" xfId="413"/>
    <cellStyle name="_Сведение о потр.ТМЦ на 1 кв.2009г изм. Excel" xfId="414"/>
    <cellStyle name="_сверка для аудитора" xfId="415"/>
    <cellStyle name="_Свод. Консол  фин отчет  по МСФО за 6 мес 2007 г." xfId="416"/>
    <cellStyle name="_СВОДНАЯ ЗАЯВКА на 2 полугодие 2009 г. по УАСО.с измен." xfId="417"/>
    <cellStyle name="_Себестоимость" xfId="418"/>
    <cellStyle name="_Скорр.бюдж. 2006 г.(с КТО 24.10.)" xfId="419"/>
    <cellStyle name="_СМЕТА Вилла 2009г без 5%, 1,2коэф" xfId="420"/>
    <cellStyle name="_Смета затрат по прочим обществам" xfId="421"/>
    <cellStyle name="_Смета на 1 кв 2009г МТУ" xfId="422"/>
    <cellStyle name="_Смета по удельному весу 35$ от 30.12.08г" xfId="423"/>
    <cellStyle name="_сравнение КАЗАХЭНЕРГОЭКСПЕРТИЗА на 2009 год" xfId="424"/>
    <cellStyle name="_Таблица по НДС Асхат" xfId="425"/>
    <cellStyle name="_ТОО Эмбаэнергомунай -2005г" xfId="426"/>
    <cellStyle name="_Трансформация 25 04 05" xfId="427"/>
    <cellStyle name="_Утв СД Бюджет расшиф 29 12 05" xfId="428"/>
    <cellStyle name="_ФОРМА" xfId="429"/>
    <cellStyle name="_форма 14- 2003г" xfId="430"/>
    <cellStyle name="_форма 14,1- 2003г" xfId="431"/>
    <cellStyle name="_форма 18- 2003г" xfId="432"/>
    <cellStyle name="_форма 21 18К1 для доч пп Пермнефть" xfId="433"/>
    <cellStyle name="_форма 21 18К1 для доч пп Пермнефть_Источники-2002(1кв)" xfId="434"/>
    <cellStyle name="_форма 21 18К1 для доч пп Пермнефть_НГДО-2002-2кв 1кристина" xfId="435"/>
    <cellStyle name="_форма 21 18К1 для доч пп Пермнефть_НГДО-2002-2кв2" xfId="436"/>
    <cellStyle name="_форма 21 18К1 для доч пп Пермнефть_НГДО-2002-3кв(нов)-4" xfId="437"/>
    <cellStyle name="_Форма 21.1" xfId="438"/>
    <cellStyle name="_форма 21-НГДО 2003г" xfId="439"/>
    <cellStyle name="_форма 31- 2003г" xfId="440"/>
    <cellStyle name="_Форма ввода для гибкой загрузки КМГ 12.2008" xfId="441"/>
    <cellStyle name="_Форма дуль 2" xfId="442"/>
    <cellStyle name="_Форма ФОТ" xfId="443"/>
    <cellStyle name="_форма ЭП-НГДО к Реглам" xfId="444"/>
    <cellStyle name="_ФОРМА_2002 ЗАО Пермь прогноз" xfId="445"/>
    <cellStyle name="_ФОРМА_Источники-2002(1кв)" xfId="446"/>
    <cellStyle name="_ФОРМА_НГДО-2002-2кв 1кристина" xfId="447"/>
    <cellStyle name="_ФОРМА_НГДО-2002-2кв2" xfId="448"/>
    <cellStyle name="_ФОРМА_НГДО-2002-3кв(нов)-4" xfId="449"/>
    <cellStyle name="_Формы за 6-м.2006г. (1,2,3)" xfId="450"/>
    <cellStyle name="_Формы МСФО доработ.14 12 05 ЗА 12 МЕСЯЦЕВ" xfId="451"/>
    <cellStyle name="_Формы по инвестплану" xfId="452"/>
    <cellStyle name="_формы по ип (4)" xfId="453"/>
    <cellStyle name="_Формы по ип 17 окт  08 (2)" xfId="454"/>
    <cellStyle name="_формы по ип 22 сент 08" xfId="455"/>
    <cellStyle name="_Формы финанс отчетноти по Холдингу по МСФО за  2006  xls" xfId="456"/>
    <cellStyle name="_ФОРМЫ2003годНГДО" xfId="457"/>
    <cellStyle name="_Хвосты " xfId="458"/>
    <cellStyle name="_Элиминир РД" xfId="459"/>
    <cellStyle name="_Элиминирование в форме №2" xfId="460"/>
    <cellStyle name="’?‰? [0.00]_Sheet1" xfId="461"/>
    <cellStyle name="’?‰?_Sheet1" xfId="462"/>
    <cellStyle name="”ќђќ‘ћ‚›‰" xfId="7"/>
    <cellStyle name="”љ‘ђћ‚ђќќ›‰" xfId="8"/>
    <cellStyle name="„…ќ…†ќ›‰" xfId="9"/>
    <cellStyle name="¤d¤À¦ì [0]" xfId="463"/>
    <cellStyle name="¤d¤À¦ì_cmdinput" xfId="464"/>
    <cellStyle name="¶W³sµ²" xfId="465"/>
    <cellStyle name="‡ђѓћ‹ћ‚ћљ1" xfId="10"/>
    <cellStyle name="‡ђѓћ‹ћ‚ћљ2" xfId="11"/>
    <cellStyle name="•W_Sheet1" xfId="466"/>
    <cellStyle name="•WЏЂ_ЉO‰?—a‹?" xfId="467"/>
    <cellStyle name="’ћѓћ‚›‰" xfId="12"/>
    <cellStyle name="W_OÝaà" xfId="468"/>
    <cellStyle name="0,00;0;" xfId="469"/>
    <cellStyle name="10/16" xfId="470"/>
    <cellStyle name="20% - Accent1" xfId="471"/>
    <cellStyle name="20% - Accent2" xfId="472"/>
    <cellStyle name="20% - Accent3" xfId="473"/>
    <cellStyle name="20% - Accent4" xfId="474"/>
    <cellStyle name="20% - Accent5" xfId="475"/>
    <cellStyle name="20% - Accent6" xfId="476"/>
    <cellStyle name="2decimal" xfId="477"/>
    <cellStyle name="³f¹ô [0]_audit schedule" xfId="478"/>
    <cellStyle name="³f¹ô_audit schedule" xfId="479"/>
    <cellStyle name="40% - Accent1" xfId="480"/>
    <cellStyle name="40% - Accent2" xfId="481"/>
    <cellStyle name="40% - Accent3" xfId="482"/>
    <cellStyle name="40% - Accent4" xfId="483"/>
    <cellStyle name="40% - Accent5" xfId="484"/>
    <cellStyle name="40% - Accent6" xfId="485"/>
    <cellStyle name="60% - Accent1" xfId="486"/>
    <cellStyle name="60% - Accent2" xfId="487"/>
    <cellStyle name="60% - Accent3" xfId="488"/>
    <cellStyle name="60% - Accent4" xfId="489"/>
    <cellStyle name="60% - Accent5" xfId="490"/>
    <cellStyle name="60% - Accent6" xfId="491"/>
    <cellStyle name="6Code" xfId="492"/>
    <cellStyle name="8pt" xfId="493"/>
    <cellStyle name="Accent1" xfId="494"/>
    <cellStyle name="Accent2" xfId="495"/>
    <cellStyle name="Accent3" xfId="496"/>
    <cellStyle name="Accent4" xfId="497"/>
    <cellStyle name="Accent5" xfId="498"/>
    <cellStyle name="Accent6" xfId="499"/>
    <cellStyle name="ÀH«áªº¶W³sµ²" xfId="500"/>
    <cellStyle name="Angus" xfId="501"/>
    <cellStyle name="AutoFormat Options" xfId="502"/>
    <cellStyle name="Availability" xfId="503"/>
    <cellStyle name="Bad" xfId="504"/>
    <cellStyle name="Bold_8" xfId="505"/>
    <cellStyle name="Border" xfId="506"/>
    <cellStyle name="Border 10" xfId="507"/>
    <cellStyle name="Border 10 2" xfId="9129"/>
    <cellStyle name="Border 10 2 2" xfId="12608"/>
    <cellStyle name="Border 10 3" xfId="11991"/>
    <cellStyle name="Border 10 3 2" xfId="12519"/>
    <cellStyle name="Border 10 4" xfId="5926"/>
    <cellStyle name="Border 11" xfId="508"/>
    <cellStyle name="Border 11 2" xfId="9130"/>
    <cellStyle name="Border 11 2 2" xfId="5969"/>
    <cellStyle name="Border 11 3" xfId="11990"/>
    <cellStyle name="Border 11 3 2" xfId="12518"/>
    <cellStyle name="Border 11 4" xfId="5927"/>
    <cellStyle name="Border 12" xfId="509"/>
    <cellStyle name="Border 12 2" xfId="9131"/>
    <cellStyle name="Border 12 2 2" xfId="12456"/>
    <cellStyle name="Border 12 3" xfId="11989"/>
    <cellStyle name="Border 12 3 2" xfId="12517"/>
    <cellStyle name="Border 12 4" xfId="5928"/>
    <cellStyle name="Border 13" xfId="510"/>
    <cellStyle name="Border 13 2" xfId="9132"/>
    <cellStyle name="Border 13 2 2" xfId="12560"/>
    <cellStyle name="Border 13 3" xfId="11988"/>
    <cellStyle name="Border 13 3 2" xfId="12630"/>
    <cellStyle name="Border 13 4" xfId="5929"/>
    <cellStyle name="Border 14" xfId="511"/>
    <cellStyle name="Border 14 2" xfId="9133"/>
    <cellStyle name="Border 14 2 2" xfId="12609"/>
    <cellStyle name="Border 14 3" xfId="11987"/>
    <cellStyle name="Border 14 3 2" xfId="12516"/>
    <cellStyle name="Border 14 4" xfId="5930"/>
    <cellStyle name="Border 15" xfId="512"/>
    <cellStyle name="Border 15 2" xfId="9134"/>
    <cellStyle name="Border 15 2 2" xfId="5968"/>
    <cellStyle name="Border 15 3" xfId="11986"/>
    <cellStyle name="Border 15 3 2" xfId="12629"/>
    <cellStyle name="Border 15 4" xfId="5931"/>
    <cellStyle name="Border 16" xfId="513"/>
    <cellStyle name="Border 16 2" xfId="9135"/>
    <cellStyle name="Border 16 2 2" xfId="12457"/>
    <cellStyle name="Border 16 3" xfId="11985"/>
    <cellStyle name="Border 16 3 2" xfId="12515"/>
    <cellStyle name="Border 16 4" xfId="5932"/>
    <cellStyle name="Border 17" xfId="514"/>
    <cellStyle name="Border 17 2" xfId="9136"/>
    <cellStyle name="Border 17 2 2" xfId="12610"/>
    <cellStyle name="Border 17 3" xfId="11984"/>
    <cellStyle name="Border 17 3 2" xfId="12514"/>
    <cellStyle name="Border 17 4" xfId="5933"/>
    <cellStyle name="Border 18" xfId="515"/>
    <cellStyle name="Border 18 2" xfId="9137"/>
    <cellStyle name="Border 18 2 2" xfId="5966"/>
    <cellStyle name="Border 18 3" xfId="11983"/>
    <cellStyle name="Border 18 3 2" xfId="12513"/>
    <cellStyle name="Border 18 4" xfId="5934"/>
    <cellStyle name="Border 19" xfId="516"/>
    <cellStyle name="Border 19 2" xfId="9138"/>
    <cellStyle name="Border 19 2 2" xfId="8731"/>
    <cellStyle name="Border 19 3" xfId="11982"/>
    <cellStyle name="Border 19 3 2" xfId="12512"/>
    <cellStyle name="Border 19 4" xfId="5935"/>
    <cellStyle name="Border 2" xfId="517"/>
    <cellStyle name="Border 2 2" xfId="9139"/>
    <cellStyle name="Border 2 2 2" xfId="12585"/>
    <cellStyle name="Border 2 3" xfId="11981"/>
    <cellStyle name="Border 2 3 2" xfId="12511"/>
    <cellStyle name="Border 2 4" xfId="5936"/>
    <cellStyle name="Border 20" xfId="518"/>
    <cellStyle name="Border 20 2" xfId="9140"/>
    <cellStyle name="Border 20 2 2" xfId="12561"/>
    <cellStyle name="Border 20 3" xfId="11980"/>
    <cellStyle name="Border 20 3 2" xfId="12510"/>
    <cellStyle name="Border 20 4" xfId="5937"/>
    <cellStyle name="Border 21" xfId="519"/>
    <cellStyle name="Border 21 2" xfId="9141"/>
    <cellStyle name="Border 21 2 2" xfId="12458"/>
    <cellStyle name="Border 21 3" xfId="11979"/>
    <cellStyle name="Border 21 3 2" xfId="12636"/>
    <cellStyle name="Border 21 4" xfId="5938"/>
    <cellStyle name="Border 22" xfId="520"/>
    <cellStyle name="Border 22 2" xfId="9142"/>
    <cellStyle name="Border 22 2 2" xfId="5967"/>
    <cellStyle name="Border 22 3" xfId="11978"/>
    <cellStyle name="Border 22 3 2" xfId="12641"/>
    <cellStyle name="Border 22 4" xfId="5939"/>
    <cellStyle name="Border 23" xfId="521"/>
    <cellStyle name="Border 23 2" xfId="9143"/>
    <cellStyle name="Border 23 2 2" xfId="12611"/>
    <cellStyle name="Border 23 3" xfId="11977"/>
    <cellStyle name="Border 23 3 2" xfId="12545"/>
    <cellStyle name="Border 23 4" xfId="5940"/>
    <cellStyle name="Border 24" xfId="522"/>
    <cellStyle name="Border 24 2" xfId="9144"/>
    <cellStyle name="Border 24 2 2" xfId="12562"/>
    <cellStyle name="Border 24 3" xfId="11976"/>
    <cellStyle name="Border 24 3 2" xfId="12539"/>
    <cellStyle name="Border 24 4" xfId="5941"/>
    <cellStyle name="Border 25" xfId="9128"/>
    <cellStyle name="Border 25 2" xfId="12559"/>
    <cellStyle name="Border 26" xfId="11992"/>
    <cellStyle name="Border 26 2" xfId="12520"/>
    <cellStyle name="Border 27" xfId="5925"/>
    <cellStyle name="Border 3" xfId="523"/>
    <cellStyle name="Border 3 2" xfId="9145"/>
    <cellStyle name="Border 3 2 2" xfId="12607"/>
    <cellStyle name="Border 3 3" xfId="11975"/>
    <cellStyle name="Border 3 3 2" xfId="12635"/>
    <cellStyle name="Border 3 4" xfId="5942"/>
    <cellStyle name="Border 4" xfId="524"/>
    <cellStyle name="Border 4 2" xfId="9146"/>
    <cellStyle name="Border 4 2 2" xfId="12459"/>
    <cellStyle name="Border 4 3" xfId="12103"/>
    <cellStyle name="Border 4 3 2" xfId="12544"/>
    <cellStyle name="Border 4 4" xfId="5943"/>
    <cellStyle name="Border 5" xfId="525"/>
    <cellStyle name="Border 5 2" xfId="9147"/>
    <cellStyle name="Border 5 2 2" xfId="5918"/>
    <cellStyle name="Border 5 3" xfId="11974"/>
    <cellStyle name="Border 5 3 2" xfId="12538"/>
    <cellStyle name="Border 5 4" xfId="5944"/>
    <cellStyle name="Border 6" xfId="526"/>
    <cellStyle name="Border 6 2" xfId="9148"/>
    <cellStyle name="Border 6 2 2" xfId="5922"/>
    <cellStyle name="Border 6 3" xfId="11943"/>
    <cellStyle name="Border 6 3 2" xfId="8693"/>
    <cellStyle name="Border 6 4" xfId="5945"/>
    <cellStyle name="Border 7" xfId="527"/>
    <cellStyle name="Border 7 2" xfId="9149"/>
    <cellStyle name="Border 7 2 2" xfId="8808"/>
    <cellStyle name="Border 7 3" xfId="11942"/>
    <cellStyle name="Border 7 3 2" xfId="12537"/>
    <cellStyle name="Border 7 4" xfId="5946"/>
    <cellStyle name="Border 8" xfId="528"/>
    <cellStyle name="Border 8 2" xfId="9150"/>
    <cellStyle name="Border 8 2 2" xfId="12587"/>
    <cellStyle name="Border 8 3" xfId="11941"/>
    <cellStyle name="Border 8 3 2" xfId="12581"/>
    <cellStyle name="Border 8 4" xfId="5947"/>
    <cellStyle name="Border 9" xfId="529"/>
    <cellStyle name="Border 9 2" xfId="9151"/>
    <cellStyle name="Border 9 2 2" xfId="12563"/>
    <cellStyle name="Border 9 3" xfId="11940"/>
    <cellStyle name="Border 9 3 2" xfId="8692"/>
    <cellStyle name="Border 9 4" xfId="5948"/>
    <cellStyle name="Ç§·ÖÎ»[0]_SCWHX012" xfId="530"/>
    <cellStyle name="Ç§·ÖÎ»_SCWHX012" xfId="531"/>
    <cellStyle name="Calc - White" xfId="532"/>
    <cellStyle name="Calc Currency (0)" xfId="533"/>
    <cellStyle name="Calc Currency (0) 10" xfId="534"/>
    <cellStyle name="Calc Currency (0) 11" xfId="535"/>
    <cellStyle name="Calc Currency (0) 12" xfId="536"/>
    <cellStyle name="Calc Currency (0) 13" xfId="537"/>
    <cellStyle name="Calc Currency (0) 14" xfId="538"/>
    <cellStyle name="Calc Currency (0) 15" xfId="539"/>
    <cellStyle name="Calc Currency (0) 16" xfId="540"/>
    <cellStyle name="Calc Currency (0) 17" xfId="541"/>
    <cellStyle name="Calc Currency (0) 18" xfId="542"/>
    <cellStyle name="Calc Currency (0) 19" xfId="543"/>
    <cellStyle name="Calc Currency (0) 2" xfId="544"/>
    <cellStyle name="Calc Currency (0) 2 2" xfId="545"/>
    <cellStyle name="Calc Currency (0) 20" xfId="546"/>
    <cellStyle name="Calc Currency (0) 21" xfId="547"/>
    <cellStyle name="Calc Currency (0) 22" xfId="548"/>
    <cellStyle name="Calc Currency (0) 23" xfId="549"/>
    <cellStyle name="Calc Currency (0) 24" xfId="550"/>
    <cellStyle name="Calc Currency (0) 3" xfId="551"/>
    <cellStyle name="Calc Currency (0) 4" xfId="552"/>
    <cellStyle name="Calc Currency (0) 5" xfId="553"/>
    <cellStyle name="Calc Currency (0) 6" xfId="554"/>
    <cellStyle name="Calc Currency (0) 7" xfId="555"/>
    <cellStyle name="Calc Currency (0) 8" xfId="556"/>
    <cellStyle name="Calc Currency (0) 9" xfId="557"/>
    <cellStyle name="Calc Currency (2)" xfId="558"/>
    <cellStyle name="Calc Currency (2) 10" xfId="559"/>
    <cellStyle name="Calc Currency (2) 11" xfId="560"/>
    <cellStyle name="Calc Currency (2) 12" xfId="561"/>
    <cellStyle name="Calc Currency (2) 13" xfId="562"/>
    <cellStyle name="Calc Currency (2) 14" xfId="563"/>
    <cellStyle name="Calc Currency (2) 15" xfId="564"/>
    <cellStyle name="Calc Currency (2) 16" xfId="565"/>
    <cellStyle name="Calc Currency (2) 17" xfId="566"/>
    <cellStyle name="Calc Currency (2) 18" xfId="567"/>
    <cellStyle name="Calc Currency (2) 19" xfId="568"/>
    <cellStyle name="Calc Currency (2) 2" xfId="569"/>
    <cellStyle name="Calc Currency (2) 2 2" xfId="570"/>
    <cellStyle name="Calc Currency (2) 20" xfId="571"/>
    <cellStyle name="Calc Currency (2) 21" xfId="572"/>
    <cellStyle name="Calc Currency (2) 22" xfId="573"/>
    <cellStyle name="Calc Currency (2) 23" xfId="574"/>
    <cellStyle name="Calc Currency (2) 24" xfId="575"/>
    <cellStyle name="Calc Currency (2) 3" xfId="576"/>
    <cellStyle name="Calc Currency (2) 4" xfId="577"/>
    <cellStyle name="Calc Currency (2) 5" xfId="578"/>
    <cellStyle name="Calc Currency (2) 6" xfId="579"/>
    <cellStyle name="Calc Currency (2) 7" xfId="580"/>
    <cellStyle name="Calc Currency (2) 8" xfId="581"/>
    <cellStyle name="Calc Currency (2) 9" xfId="582"/>
    <cellStyle name="Calc Percent (0)" xfId="583"/>
    <cellStyle name="Calc Percent (0) 10" xfId="584"/>
    <cellStyle name="Calc Percent (0) 11" xfId="585"/>
    <cellStyle name="Calc Percent (0) 12" xfId="586"/>
    <cellStyle name="Calc Percent (0) 13" xfId="587"/>
    <cellStyle name="Calc Percent (0) 14" xfId="588"/>
    <cellStyle name="Calc Percent (0) 15" xfId="589"/>
    <cellStyle name="Calc Percent (0) 16" xfId="590"/>
    <cellStyle name="Calc Percent (0) 17" xfId="591"/>
    <cellStyle name="Calc Percent (0) 18" xfId="592"/>
    <cellStyle name="Calc Percent (0) 19" xfId="593"/>
    <cellStyle name="Calc Percent (0) 2" xfId="594"/>
    <cellStyle name="Calc Percent (0) 2 2" xfId="595"/>
    <cellStyle name="Calc Percent (0) 20" xfId="596"/>
    <cellStyle name="Calc Percent (0) 21" xfId="597"/>
    <cellStyle name="Calc Percent (0) 22" xfId="598"/>
    <cellStyle name="Calc Percent (0) 23" xfId="599"/>
    <cellStyle name="Calc Percent (0) 24" xfId="600"/>
    <cellStyle name="Calc Percent (0) 3" xfId="601"/>
    <cellStyle name="Calc Percent (0) 4" xfId="602"/>
    <cellStyle name="Calc Percent (0) 5" xfId="603"/>
    <cellStyle name="Calc Percent (0) 6" xfId="604"/>
    <cellStyle name="Calc Percent (0) 7" xfId="605"/>
    <cellStyle name="Calc Percent (0) 8" xfId="606"/>
    <cellStyle name="Calc Percent (0) 9" xfId="607"/>
    <cellStyle name="Calc Percent (1)" xfId="608"/>
    <cellStyle name="Calc Percent (1) 2" xfId="609"/>
    <cellStyle name="Calc Percent (1) 2 2" xfId="610"/>
    <cellStyle name="Calc Percent (1) 3" xfId="611"/>
    <cellStyle name="Calc Percent (1) 4" xfId="612"/>
    <cellStyle name="Calc Percent (2)" xfId="613"/>
    <cellStyle name="Calc Percent (2) 2" xfId="614"/>
    <cellStyle name="Calc Percent (2) 2 2" xfId="615"/>
    <cellStyle name="Calc Percent (2) 3" xfId="616"/>
    <cellStyle name="Calc Percent (2) 4" xfId="617"/>
    <cellStyle name="Calc Units (0)" xfId="618"/>
    <cellStyle name="Calc Units (0) 10" xfId="619"/>
    <cellStyle name="Calc Units (0) 11" xfId="620"/>
    <cellStyle name="Calc Units (0) 12" xfId="621"/>
    <cellStyle name="Calc Units (0) 13" xfId="622"/>
    <cellStyle name="Calc Units (0) 14" xfId="623"/>
    <cellStyle name="Calc Units (0) 15" xfId="624"/>
    <cellStyle name="Calc Units (0) 16" xfId="625"/>
    <cellStyle name="Calc Units (0) 17" xfId="626"/>
    <cellStyle name="Calc Units (0) 18" xfId="627"/>
    <cellStyle name="Calc Units (0) 19" xfId="628"/>
    <cellStyle name="Calc Units (0) 2" xfId="629"/>
    <cellStyle name="Calc Units (0) 2 2" xfId="630"/>
    <cellStyle name="Calc Units (0) 20" xfId="631"/>
    <cellStyle name="Calc Units (0) 21" xfId="632"/>
    <cellStyle name="Calc Units (0) 22" xfId="633"/>
    <cellStyle name="Calc Units (0) 23" xfId="634"/>
    <cellStyle name="Calc Units (0) 24" xfId="635"/>
    <cellStyle name="Calc Units (0) 3" xfId="636"/>
    <cellStyle name="Calc Units (0) 4" xfId="637"/>
    <cellStyle name="Calc Units (0) 5" xfId="638"/>
    <cellStyle name="Calc Units (0) 6" xfId="639"/>
    <cellStyle name="Calc Units (0) 7" xfId="640"/>
    <cellStyle name="Calc Units (0) 8" xfId="641"/>
    <cellStyle name="Calc Units (0) 9" xfId="642"/>
    <cellStyle name="Calc Units (1)" xfId="643"/>
    <cellStyle name="Calc Units (1) 2" xfId="644"/>
    <cellStyle name="Calc Units (1) 2 2" xfId="645"/>
    <cellStyle name="Calc Units (1) 3" xfId="646"/>
    <cellStyle name="Calc Units (1) 4" xfId="647"/>
    <cellStyle name="Calc Units (2)" xfId="648"/>
    <cellStyle name="Calc Units (2) 10" xfId="649"/>
    <cellStyle name="Calc Units (2) 11" xfId="650"/>
    <cellStyle name="Calc Units (2) 12" xfId="651"/>
    <cellStyle name="Calc Units (2) 13" xfId="652"/>
    <cellStyle name="Calc Units (2) 14" xfId="653"/>
    <cellStyle name="Calc Units (2) 15" xfId="654"/>
    <cellStyle name="Calc Units (2) 16" xfId="655"/>
    <cellStyle name="Calc Units (2) 17" xfId="656"/>
    <cellStyle name="Calc Units (2) 18" xfId="657"/>
    <cellStyle name="Calc Units (2) 19" xfId="658"/>
    <cellStyle name="Calc Units (2) 2" xfId="659"/>
    <cellStyle name="Calc Units (2) 2 2" xfId="660"/>
    <cellStyle name="Calc Units (2) 20" xfId="661"/>
    <cellStyle name="Calc Units (2) 21" xfId="662"/>
    <cellStyle name="Calc Units (2) 22" xfId="663"/>
    <cellStyle name="Calc Units (2) 23" xfId="664"/>
    <cellStyle name="Calc Units (2) 24" xfId="665"/>
    <cellStyle name="Calc Units (2) 3" xfId="666"/>
    <cellStyle name="Calc Units (2) 4" xfId="667"/>
    <cellStyle name="Calc Units (2) 5" xfId="668"/>
    <cellStyle name="Calc Units (2) 6" xfId="669"/>
    <cellStyle name="Calc Units (2) 7" xfId="670"/>
    <cellStyle name="Calc Units (2) 8" xfId="671"/>
    <cellStyle name="Calc Units (2) 9" xfId="672"/>
    <cellStyle name="Calculation" xfId="673"/>
    <cellStyle name="Calculation 2" xfId="9152"/>
    <cellStyle name="Calculation 2 2" xfId="12612"/>
    <cellStyle name="Calculation 3" xfId="12334"/>
    <cellStyle name="Calculation 3 2" xfId="12531"/>
    <cellStyle name="Calculation 4" xfId="5970"/>
    <cellStyle name="Check" xfId="674"/>
    <cellStyle name="Check Cell" xfId="675"/>
    <cellStyle name="Check_2009_09_22 Ежеквартальный отчет по заимствованиям (Самрук-Казына)" xfId="676"/>
    <cellStyle name="Code" xfId="677"/>
    <cellStyle name="Color number" xfId="678"/>
    <cellStyle name="Column_Title" xfId="679"/>
    <cellStyle name="Comma  - Style1" xfId="680"/>
    <cellStyle name="Comma  - Style2" xfId="681"/>
    <cellStyle name="Comma  - Style3" xfId="682"/>
    <cellStyle name="Comma  - Style4" xfId="683"/>
    <cellStyle name="Comma  - Style5" xfId="684"/>
    <cellStyle name="Comma  - Style6" xfId="685"/>
    <cellStyle name="Comma  - Style7" xfId="686"/>
    <cellStyle name="Comma  - Style8" xfId="687"/>
    <cellStyle name="Comma (0.0)" xfId="688"/>
    <cellStyle name="Comma (0.00)" xfId="689"/>
    <cellStyle name="Comma [0.0]" xfId="690"/>
    <cellStyle name="Comma [0.00]" xfId="691"/>
    <cellStyle name="Comma [0] 2" xfId="692"/>
    <cellStyle name="Comma [0]_#6 Temps &amp; Contractors" xfId="693"/>
    <cellStyle name="Comma [00]" xfId="694"/>
    <cellStyle name="Comma [00] 10" xfId="695"/>
    <cellStyle name="Comma [00] 11" xfId="696"/>
    <cellStyle name="Comma [00] 12" xfId="697"/>
    <cellStyle name="Comma [00] 13" xfId="698"/>
    <cellStyle name="Comma [00] 14" xfId="699"/>
    <cellStyle name="Comma [00] 15" xfId="700"/>
    <cellStyle name="Comma [00] 16" xfId="701"/>
    <cellStyle name="Comma [00] 17" xfId="702"/>
    <cellStyle name="Comma [00] 18" xfId="703"/>
    <cellStyle name="Comma [00] 19" xfId="704"/>
    <cellStyle name="Comma [00] 2" xfId="705"/>
    <cellStyle name="Comma [00] 2 2" xfId="706"/>
    <cellStyle name="Comma [00] 20" xfId="707"/>
    <cellStyle name="Comma [00] 21" xfId="708"/>
    <cellStyle name="Comma [00] 22" xfId="709"/>
    <cellStyle name="Comma [00] 23" xfId="710"/>
    <cellStyle name="Comma [00] 24" xfId="711"/>
    <cellStyle name="Comma [00] 3" xfId="712"/>
    <cellStyle name="Comma [00] 4" xfId="713"/>
    <cellStyle name="Comma [00] 5" xfId="714"/>
    <cellStyle name="Comma [00] 6" xfId="715"/>
    <cellStyle name="Comma [00] 7" xfId="716"/>
    <cellStyle name="Comma [00] 8" xfId="717"/>
    <cellStyle name="Comma [00] 9" xfId="718"/>
    <cellStyle name="Comma 11" xfId="719"/>
    <cellStyle name="Comma 2" xfId="720"/>
    <cellStyle name="Comma 2 10" xfId="721"/>
    <cellStyle name="Comma 2 11" xfId="722"/>
    <cellStyle name="Comma 2 12" xfId="723"/>
    <cellStyle name="Comma 2 13" xfId="724"/>
    <cellStyle name="Comma 2 14" xfId="725"/>
    <cellStyle name="Comma 2 15" xfId="726"/>
    <cellStyle name="Comma 2 16" xfId="727"/>
    <cellStyle name="Comma 2 17" xfId="728"/>
    <cellStyle name="Comma 2 18" xfId="729"/>
    <cellStyle name="Comma 2 19" xfId="730"/>
    <cellStyle name="Comma 2 2" xfId="731"/>
    <cellStyle name="Comma 2 2 2" xfId="732"/>
    <cellStyle name="Comma 2 2 2 2" xfId="733"/>
    <cellStyle name="Comma 2 2 2 2 2" xfId="734"/>
    <cellStyle name="Comma 2 2 2 2 2 2" xfId="735"/>
    <cellStyle name="Comma 2 2 2 2 2 2 2" xfId="736"/>
    <cellStyle name="Comma 2 2 2 2 2 2 2 2" xfId="737"/>
    <cellStyle name="Comma 2 2 2 2 2 2 2 3" xfId="738"/>
    <cellStyle name="Comma 2 2 2 2 2 2 3" xfId="739"/>
    <cellStyle name="Comma 2 2 2 2 2 3" xfId="740"/>
    <cellStyle name="Comma 2 2 2 2 3" xfId="741"/>
    <cellStyle name="Comma 2 2 2 2 4" xfId="742"/>
    <cellStyle name="Comma 2 2 2 2 5" xfId="743"/>
    <cellStyle name="Comma 2 2 2 3" xfId="744"/>
    <cellStyle name="Comma 2 2 2 4" xfId="745"/>
    <cellStyle name="Comma 2 2 2 5" xfId="746"/>
    <cellStyle name="Comma 2 2 3" xfId="747"/>
    <cellStyle name="Comma 2 2 4" xfId="748"/>
    <cellStyle name="Comma 2 2 5" xfId="749"/>
    <cellStyle name="Comma 2 2 6" xfId="750"/>
    <cellStyle name="Comma 2 2 7" xfId="751"/>
    <cellStyle name="Comma 2 20" xfId="752"/>
    <cellStyle name="Comma 2 21" xfId="753"/>
    <cellStyle name="Comma 2 22" xfId="754"/>
    <cellStyle name="Comma 2 23" xfId="755"/>
    <cellStyle name="Comma 2 24" xfId="756"/>
    <cellStyle name="Comma 2 3" xfId="757"/>
    <cellStyle name="Comma 2 4" xfId="758"/>
    <cellStyle name="Comma 2 5" xfId="759"/>
    <cellStyle name="Comma 2 6" xfId="760"/>
    <cellStyle name="Comma 2 7" xfId="761"/>
    <cellStyle name="Comma 2 8" xfId="762"/>
    <cellStyle name="Comma 2 9" xfId="763"/>
    <cellStyle name="Comma 3" xfId="764"/>
    <cellStyle name="Comma 3 10" xfId="765"/>
    <cellStyle name="Comma 3 11" xfId="766"/>
    <cellStyle name="Comma 3 11 2" xfId="767"/>
    <cellStyle name="Comma 3 11 2 2" xfId="768"/>
    <cellStyle name="Comma 3 11 3" xfId="769"/>
    <cellStyle name="Comma 3 12" xfId="770"/>
    <cellStyle name="Comma 3 13" xfId="771"/>
    <cellStyle name="Comma 3 13 2" xfId="772"/>
    <cellStyle name="Comma 3 14" xfId="773"/>
    <cellStyle name="Comma 3 15" xfId="774"/>
    <cellStyle name="Comma 3 16" xfId="775"/>
    <cellStyle name="Comma 3 17" xfId="776"/>
    <cellStyle name="Comma 3 18" xfId="777"/>
    <cellStyle name="Comma 3 19" xfId="778"/>
    <cellStyle name="Comma 3 2" xfId="779"/>
    <cellStyle name="Comma 3 20" xfId="780"/>
    <cellStyle name="Comma 3 21" xfId="781"/>
    <cellStyle name="Comma 3 22" xfId="782"/>
    <cellStyle name="Comma 3 23" xfId="783"/>
    <cellStyle name="Comma 3 24" xfId="784"/>
    <cellStyle name="Comma 3 25" xfId="785"/>
    <cellStyle name="Comma 3 26" xfId="786"/>
    <cellStyle name="Comma 3 27" xfId="787"/>
    <cellStyle name="Comma 3 28" xfId="788"/>
    <cellStyle name="Comma 3 29" xfId="789"/>
    <cellStyle name="Comma 3 3" xfId="790"/>
    <cellStyle name="Comma 3 30" xfId="791"/>
    <cellStyle name="Comma 3 31" xfId="792"/>
    <cellStyle name="Comma 3 32" xfId="793"/>
    <cellStyle name="Comma 3 33" xfId="794"/>
    <cellStyle name="Comma 3 34" xfId="795"/>
    <cellStyle name="Comma 3 4" xfId="796"/>
    <cellStyle name="Comma 3 5" xfId="797"/>
    <cellStyle name="Comma 3 6" xfId="798"/>
    <cellStyle name="Comma 3 7" xfId="799"/>
    <cellStyle name="Comma 3 8" xfId="800"/>
    <cellStyle name="Comma 3 9" xfId="801"/>
    <cellStyle name="Comma 4" xfId="802"/>
    <cellStyle name="Comma 5" xfId="803"/>
    <cellStyle name="Comma 5 2" xfId="804"/>
    <cellStyle name="Comma 5 3" xfId="805"/>
    <cellStyle name="Comma 5 4" xfId="806"/>
    <cellStyle name="Comma 5 5" xfId="807"/>
    <cellStyle name="Comma 5 6" xfId="808"/>
    <cellStyle name="Comma 6" xfId="809"/>
    <cellStyle name="Comma 7" xfId="810"/>
    <cellStyle name="Comma 7 2" xfId="811"/>
    <cellStyle name="Comma 7 3" xfId="812"/>
    <cellStyle name="Comma 7 3 2" xfId="813"/>
    <cellStyle name="Comma 7 4" xfId="814"/>
    <cellStyle name="Comma 8" xfId="815"/>
    <cellStyle name="Comma 9" xfId="816"/>
    <cellStyle name="Comma_#6 Temps &amp; Contractors" xfId="817"/>
    <cellStyle name="Comma0" xfId="818"/>
    <cellStyle name="Credit" xfId="819"/>
    <cellStyle name="Credit subtotal" xfId="820"/>
    <cellStyle name="Credit subtotal 2" xfId="9167"/>
    <cellStyle name="Credit subtotal 2 2" xfId="12606"/>
    <cellStyle name="Credit subtotal 3" xfId="10653"/>
    <cellStyle name="Credit subtotal 3 2" xfId="12476"/>
    <cellStyle name="Credit subtotal 4" xfId="5973"/>
    <cellStyle name="Credit Total" xfId="821"/>
    <cellStyle name="Currency ($0.0)" xfId="822"/>
    <cellStyle name="Currency ($0.00)" xfId="823"/>
    <cellStyle name="Currency [0.0]" xfId="824"/>
    <cellStyle name="Currency [0.00]" xfId="825"/>
    <cellStyle name="Currency [0]" xfId="13"/>
    <cellStyle name="Currency [0]b" xfId="826"/>
    <cellStyle name="Currency [00]" xfId="827"/>
    <cellStyle name="Currency [00] 10" xfId="828"/>
    <cellStyle name="Currency [00] 11" xfId="829"/>
    <cellStyle name="Currency [00] 12" xfId="830"/>
    <cellStyle name="Currency [00] 13" xfId="831"/>
    <cellStyle name="Currency [00] 14" xfId="832"/>
    <cellStyle name="Currency [00] 15" xfId="833"/>
    <cellStyle name="Currency [00] 16" xfId="834"/>
    <cellStyle name="Currency [00] 17" xfId="835"/>
    <cellStyle name="Currency [00] 18" xfId="836"/>
    <cellStyle name="Currency [00] 19" xfId="837"/>
    <cellStyle name="Currency [00] 2" xfId="838"/>
    <cellStyle name="Currency [00] 2 2" xfId="839"/>
    <cellStyle name="Currency [00] 20" xfId="840"/>
    <cellStyle name="Currency [00] 21" xfId="841"/>
    <cellStyle name="Currency [00] 22" xfId="842"/>
    <cellStyle name="Currency [00] 23" xfId="843"/>
    <cellStyle name="Currency [00] 24" xfId="844"/>
    <cellStyle name="Currency [00] 3" xfId="845"/>
    <cellStyle name="Currency [00] 4" xfId="846"/>
    <cellStyle name="Currency [00] 5" xfId="847"/>
    <cellStyle name="Currency [00] 6" xfId="848"/>
    <cellStyle name="Currency [00] 7" xfId="849"/>
    <cellStyle name="Currency [00] 8" xfId="850"/>
    <cellStyle name="Currency [00] 9" xfId="851"/>
    <cellStyle name="Currency 2" xfId="852"/>
    <cellStyle name="Currency 3" xfId="853"/>
    <cellStyle name="Currency EN" xfId="854"/>
    <cellStyle name="Currency RU" xfId="855"/>
    <cellStyle name="Currency RU calc" xfId="856"/>
    <cellStyle name="Currency RU calc 2" xfId="9168"/>
    <cellStyle name="Currency RU calc 3" xfId="10385"/>
    <cellStyle name="Currency RU calc 4" xfId="5974"/>
    <cellStyle name="Currency RU calc 5" xfId="12453"/>
    <cellStyle name="Currency RU_CP-P (2)" xfId="857"/>
    <cellStyle name="currency(2)" xfId="858"/>
    <cellStyle name="Currency_#6 Temps &amp; Contractors" xfId="859"/>
    <cellStyle name="Currency0" xfId="860"/>
    <cellStyle name="Date" xfId="861"/>
    <cellStyle name="Date (4-Aug-93)" xfId="862"/>
    <cellStyle name="Date (8/4/93)" xfId="863"/>
    <cellStyle name="Date (Aug-93)" xfId="864"/>
    <cellStyle name="Date [4-Aug-50]" xfId="865"/>
    <cellStyle name="Date [8/4/50]" xfId="866"/>
    <cellStyle name="Date [Aug 4, 1950]" xfId="867"/>
    <cellStyle name="Date [Aug-04]" xfId="868"/>
    <cellStyle name="Date [Aug-50]" xfId="869"/>
    <cellStyle name="Date 2" xfId="870"/>
    <cellStyle name="Date EN" xfId="871"/>
    <cellStyle name="Date RU" xfId="872"/>
    <cellStyle name="Date Short" xfId="873"/>
    <cellStyle name="Date Short 10" xfId="874"/>
    <cellStyle name="Date Short 11" xfId="875"/>
    <cellStyle name="Date Short 12" xfId="876"/>
    <cellStyle name="Date Short 13" xfId="877"/>
    <cellStyle name="Date Short 14" xfId="878"/>
    <cellStyle name="Date Short 15" xfId="879"/>
    <cellStyle name="Date Short 16" xfId="880"/>
    <cellStyle name="Date Short 17" xfId="881"/>
    <cellStyle name="Date Short 18" xfId="882"/>
    <cellStyle name="Date Short 19" xfId="883"/>
    <cellStyle name="Date Short 2" xfId="884"/>
    <cellStyle name="Date Short 20" xfId="885"/>
    <cellStyle name="Date Short 21" xfId="886"/>
    <cellStyle name="Date Short 22" xfId="887"/>
    <cellStyle name="Date Short 23" xfId="888"/>
    <cellStyle name="Date Short 24" xfId="889"/>
    <cellStyle name="Date Short 3" xfId="890"/>
    <cellStyle name="Date Short 4" xfId="891"/>
    <cellStyle name="Date Short 5" xfId="892"/>
    <cellStyle name="Date Short 6" xfId="893"/>
    <cellStyle name="Date Short 7" xfId="894"/>
    <cellStyle name="Date Short 8" xfId="895"/>
    <cellStyle name="Date Short 9" xfId="896"/>
    <cellStyle name="Date without year" xfId="897"/>
    <cellStyle name="Date/Time (8/4/93 20:50)" xfId="898"/>
    <cellStyle name="Debit" xfId="899"/>
    <cellStyle name="Debit subtotal" xfId="900"/>
    <cellStyle name="Debit subtotal 2" xfId="9169"/>
    <cellStyle name="Debit subtotal 2 2" xfId="5952"/>
    <cellStyle name="Debit subtotal 3" xfId="10020"/>
    <cellStyle name="Debit subtotal 3 2" xfId="5909"/>
    <cellStyle name="Debit subtotal 4" xfId="5975"/>
    <cellStyle name="Debit Total" xfId="901"/>
    <cellStyle name="DELTA" xfId="902"/>
    <cellStyle name="Details" xfId="903"/>
    <cellStyle name="Dezimal [0]_Bal sheet - Liab. IHSW" xfId="904"/>
    <cellStyle name="Dezimal_Bal sheet - Liab. IHSW" xfId="905"/>
    <cellStyle name="E&amp;Y House" xfId="906"/>
    <cellStyle name="Enter Currency (0)" xfId="907"/>
    <cellStyle name="Enter Currency (0) 10" xfId="908"/>
    <cellStyle name="Enter Currency (0) 11" xfId="909"/>
    <cellStyle name="Enter Currency (0) 12" xfId="910"/>
    <cellStyle name="Enter Currency (0) 13" xfId="911"/>
    <cellStyle name="Enter Currency (0) 14" xfId="912"/>
    <cellStyle name="Enter Currency (0) 15" xfId="913"/>
    <cellStyle name="Enter Currency (0) 16" xfId="914"/>
    <cellStyle name="Enter Currency (0) 17" xfId="915"/>
    <cellStyle name="Enter Currency (0) 18" xfId="916"/>
    <cellStyle name="Enter Currency (0) 19" xfId="917"/>
    <cellStyle name="Enter Currency (0) 2" xfId="918"/>
    <cellStyle name="Enter Currency (0) 2 2" xfId="919"/>
    <cellStyle name="Enter Currency (0) 20" xfId="920"/>
    <cellStyle name="Enter Currency (0) 21" xfId="921"/>
    <cellStyle name="Enter Currency (0) 22" xfId="922"/>
    <cellStyle name="Enter Currency (0) 23" xfId="923"/>
    <cellStyle name="Enter Currency (0) 24" xfId="924"/>
    <cellStyle name="Enter Currency (0) 3" xfId="925"/>
    <cellStyle name="Enter Currency (0) 4" xfId="926"/>
    <cellStyle name="Enter Currency (0) 5" xfId="927"/>
    <cellStyle name="Enter Currency (0) 6" xfId="928"/>
    <cellStyle name="Enter Currency (0) 7" xfId="929"/>
    <cellStyle name="Enter Currency (0) 8" xfId="930"/>
    <cellStyle name="Enter Currency (0) 9" xfId="931"/>
    <cellStyle name="Enter Currency (2)" xfId="932"/>
    <cellStyle name="Enter Currency (2) 10" xfId="933"/>
    <cellStyle name="Enter Currency (2) 11" xfId="934"/>
    <cellStyle name="Enter Currency (2) 12" xfId="935"/>
    <cellStyle name="Enter Currency (2) 13" xfId="936"/>
    <cellStyle name="Enter Currency (2) 14" xfId="937"/>
    <cellStyle name="Enter Currency (2) 15" xfId="938"/>
    <cellStyle name="Enter Currency (2) 16" xfId="939"/>
    <cellStyle name="Enter Currency (2) 17" xfId="940"/>
    <cellStyle name="Enter Currency (2) 18" xfId="941"/>
    <cellStyle name="Enter Currency (2) 19" xfId="942"/>
    <cellStyle name="Enter Currency (2) 2" xfId="943"/>
    <cellStyle name="Enter Currency (2) 2 2" xfId="944"/>
    <cellStyle name="Enter Currency (2) 20" xfId="945"/>
    <cellStyle name="Enter Currency (2) 21" xfId="946"/>
    <cellStyle name="Enter Currency (2) 22" xfId="947"/>
    <cellStyle name="Enter Currency (2) 23" xfId="948"/>
    <cellStyle name="Enter Currency (2) 24" xfId="949"/>
    <cellStyle name="Enter Currency (2) 3" xfId="950"/>
    <cellStyle name="Enter Currency (2) 4" xfId="951"/>
    <cellStyle name="Enter Currency (2) 5" xfId="952"/>
    <cellStyle name="Enter Currency (2) 6" xfId="953"/>
    <cellStyle name="Enter Currency (2) 7" xfId="954"/>
    <cellStyle name="Enter Currency (2) 8" xfId="955"/>
    <cellStyle name="Enter Currency (2) 9" xfId="956"/>
    <cellStyle name="Enter Units (0)" xfId="957"/>
    <cellStyle name="Enter Units (0) 10" xfId="958"/>
    <cellStyle name="Enter Units (0) 11" xfId="959"/>
    <cellStyle name="Enter Units (0) 12" xfId="960"/>
    <cellStyle name="Enter Units (0) 13" xfId="961"/>
    <cellStyle name="Enter Units (0) 14" xfId="962"/>
    <cellStyle name="Enter Units (0) 15" xfId="963"/>
    <cellStyle name="Enter Units (0) 16" xfId="964"/>
    <cellStyle name="Enter Units (0) 17" xfId="965"/>
    <cellStyle name="Enter Units (0) 18" xfId="966"/>
    <cellStyle name="Enter Units (0) 19" xfId="967"/>
    <cellStyle name="Enter Units (0) 2" xfId="968"/>
    <cellStyle name="Enter Units (0) 2 2" xfId="969"/>
    <cellStyle name="Enter Units (0) 20" xfId="970"/>
    <cellStyle name="Enter Units (0) 21" xfId="971"/>
    <cellStyle name="Enter Units (0) 22" xfId="972"/>
    <cellStyle name="Enter Units (0) 23" xfId="973"/>
    <cellStyle name="Enter Units (0) 24" xfId="974"/>
    <cellStyle name="Enter Units (0) 3" xfId="975"/>
    <cellStyle name="Enter Units (0) 4" xfId="976"/>
    <cellStyle name="Enter Units (0) 5" xfId="977"/>
    <cellStyle name="Enter Units (0) 6" xfId="978"/>
    <cellStyle name="Enter Units (0) 7" xfId="979"/>
    <cellStyle name="Enter Units (0) 8" xfId="980"/>
    <cellStyle name="Enter Units (0) 9" xfId="981"/>
    <cellStyle name="Enter Units (1)" xfId="982"/>
    <cellStyle name="Enter Units (1) 2" xfId="983"/>
    <cellStyle name="Enter Units (1) 2 2" xfId="984"/>
    <cellStyle name="Enter Units (1) 3" xfId="985"/>
    <cellStyle name="Enter Units (1) 4" xfId="986"/>
    <cellStyle name="Enter Units (2)" xfId="987"/>
    <cellStyle name="Enter Units (2) 10" xfId="988"/>
    <cellStyle name="Enter Units (2) 11" xfId="989"/>
    <cellStyle name="Enter Units (2) 12" xfId="990"/>
    <cellStyle name="Enter Units (2) 13" xfId="991"/>
    <cellStyle name="Enter Units (2) 14" xfId="992"/>
    <cellStyle name="Enter Units (2) 15" xfId="993"/>
    <cellStyle name="Enter Units (2) 16" xfId="994"/>
    <cellStyle name="Enter Units (2) 17" xfId="995"/>
    <cellStyle name="Enter Units (2) 18" xfId="996"/>
    <cellStyle name="Enter Units (2) 19" xfId="997"/>
    <cellStyle name="Enter Units (2) 2" xfId="998"/>
    <cellStyle name="Enter Units (2) 2 2" xfId="999"/>
    <cellStyle name="Enter Units (2) 20" xfId="1000"/>
    <cellStyle name="Enter Units (2) 21" xfId="1001"/>
    <cellStyle name="Enter Units (2) 22" xfId="1002"/>
    <cellStyle name="Enter Units (2) 23" xfId="1003"/>
    <cellStyle name="Enter Units (2) 24" xfId="1004"/>
    <cellStyle name="Enter Units (2) 3" xfId="1005"/>
    <cellStyle name="Enter Units (2) 4" xfId="1006"/>
    <cellStyle name="Enter Units (2) 5" xfId="1007"/>
    <cellStyle name="Enter Units (2) 6" xfId="1008"/>
    <cellStyle name="Enter Units (2) 7" xfId="1009"/>
    <cellStyle name="Enter Units (2) 8" xfId="1010"/>
    <cellStyle name="Enter Units (2) 9" xfId="1011"/>
    <cellStyle name="Euro" xfId="1012"/>
    <cellStyle name="Euro 2" xfId="5760"/>
    <cellStyle name="Excel Built-in Comma" xfId="1013"/>
    <cellStyle name="Excel Built-in Comma 2" xfId="1014"/>
    <cellStyle name="Excel Built-in Comma 2 2" xfId="1015"/>
    <cellStyle name="Excel Built-in Comma 3" xfId="1016"/>
    <cellStyle name="Excel Built-in Normal" xfId="1017"/>
    <cellStyle name="Explanatory Text" xfId="1018"/>
    <cellStyle name="EY0dp" xfId="1019"/>
    <cellStyle name="EYBlocked" xfId="1020"/>
    <cellStyle name="EYCallUp" xfId="1021"/>
    <cellStyle name="EYCheck" xfId="1022"/>
    <cellStyle name="EYColumnHeading" xfId="1023"/>
    <cellStyle name="EYDate" xfId="1024"/>
    <cellStyle name="EYDeviant" xfId="1025"/>
    <cellStyle name="EYFlag" xfId="1026"/>
    <cellStyle name="EYHeader1" xfId="1027"/>
    <cellStyle name="EYHeader1 2" xfId="9201"/>
    <cellStyle name="EYHeader1 2 2" xfId="12620"/>
    <cellStyle name="EYHeader1 3" xfId="5989"/>
    <cellStyle name="EYHeader1 4" xfId="12628"/>
    <cellStyle name="EYHeader2" xfId="1028"/>
    <cellStyle name="EYHeader2 2" xfId="1029"/>
    <cellStyle name="EYHeader2 3" xfId="1030"/>
    <cellStyle name="EYHeader2 4" xfId="1031"/>
    <cellStyle name="EYHeader2 5" xfId="1032"/>
    <cellStyle name="EYHeader2 6" xfId="5504"/>
    <cellStyle name="EYHeader3" xfId="1033"/>
    <cellStyle name="EYInputDate" xfId="1034"/>
    <cellStyle name="EYInputPercent" xfId="1035"/>
    <cellStyle name="EYInputValue" xfId="1036"/>
    <cellStyle name="EYInputValue 2" xfId="1037"/>
    <cellStyle name="EYInputValue 3" xfId="1038"/>
    <cellStyle name="EYInputValue 4" xfId="1039"/>
    <cellStyle name="EYInputValue 5" xfId="1040"/>
    <cellStyle name="EYInputValue 6" xfId="1041"/>
    <cellStyle name="EYInputValue 7" xfId="5505"/>
    <cellStyle name="EYNormal" xfId="1042"/>
    <cellStyle name="EYPercent" xfId="1043"/>
    <cellStyle name="EYPercentCapped" xfId="1044"/>
    <cellStyle name="EYSubTotal" xfId="1045"/>
    <cellStyle name="EYSubTotal 2" xfId="9202"/>
    <cellStyle name="EYSubTotal 2 2" xfId="5958"/>
    <cellStyle name="EYSubTotal 3" xfId="5990"/>
    <cellStyle name="EYtext" xfId="1046"/>
    <cellStyle name="EYTotal" xfId="1047"/>
    <cellStyle name="EYTotal 2" xfId="1048"/>
    <cellStyle name="EYTotal 3" xfId="1049"/>
    <cellStyle name="EYTotal 3 2" xfId="9204"/>
    <cellStyle name="EYTotal 3 2 2" xfId="12572"/>
    <cellStyle name="EYTotal 3 3" xfId="5992"/>
    <cellStyle name="EYTotal 4" xfId="5506"/>
    <cellStyle name="EYTotal 4 2" xfId="12082"/>
    <cellStyle name="EYTotal 4 2 2" xfId="12525"/>
    <cellStyle name="EYTotal 4 3" xfId="8785"/>
    <cellStyle name="EYTotal 5" xfId="9203"/>
    <cellStyle name="EYTotal 5 2" xfId="12468"/>
    <cellStyle name="EYTotal 6" xfId="5991"/>
    <cellStyle name="EYWIP" xfId="1050"/>
    <cellStyle name="Fixed" xfId="1051"/>
    <cellStyle name="Followed Hyperlink" xfId="1052"/>
    <cellStyle name="footer" xfId="1053"/>
    <cellStyle name="From" xfId="1054"/>
    <cellStyle name="From 2" xfId="9205"/>
    <cellStyle name="From 3" xfId="9386"/>
    <cellStyle name="From 4" xfId="5993"/>
    <cellStyle name="From 5" xfId="12509"/>
    <cellStyle name="General" xfId="1055"/>
    <cellStyle name="Good" xfId="1056"/>
    <cellStyle name="Grey" xfId="1057"/>
    <cellStyle name="head11a" xfId="1058"/>
    <cellStyle name="head11b" xfId="1059"/>
    <cellStyle name="head11c" xfId="1060"/>
    <cellStyle name="head14" xfId="1061"/>
    <cellStyle name="headd" xfId="1062"/>
    <cellStyle name="header" xfId="1063"/>
    <cellStyle name="Header1" xfId="1064"/>
    <cellStyle name="Header1 10" xfId="1065"/>
    <cellStyle name="Header1 11" xfId="1066"/>
    <cellStyle name="Header1 12" xfId="1067"/>
    <cellStyle name="Header1 13" xfId="1068"/>
    <cellStyle name="Header1 14" xfId="1069"/>
    <cellStyle name="Header1 15" xfId="1070"/>
    <cellStyle name="Header1 16" xfId="1071"/>
    <cellStyle name="Header1 17" xfId="1072"/>
    <cellStyle name="Header1 18" xfId="1073"/>
    <cellStyle name="Header1 19" xfId="1074"/>
    <cellStyle name="Header1 2" xfId="1075"/>
    <cellStyle name="Header1 20" xfId="1076"/>
    <cellStyle name="Header1 21" xfId="1077"/>
    <cellStyle name="Header1 22" xfId="1078"/>
    <cellStyle name="Header1 23" xfId="1079"/>
    <cellStyle name="Header1 24" xfId="1080"/>
    <cellStyle name="Header1 3" xfId="1081"/>
    <cellStyle name="Header1 4" xfId="1082"/>
    <cellStyle name="Header1 5" xfId="1083"/>
    <cellStyle name="Header1 6" xfId="1084"/>
    <cellStyle name="Header1 7" xfId="1085"/>
    <cellStyle name="Header1 8" xfId="1086"/>
    <cellStyle name="Header1 9" xfId="1087"/>
    <cellStyle name="Header2" xfId="1088"/>
    <cellStyle name="Header2 10" xfId="1089"/>
    <cellStyle name="Header2 10 2" xfId="9207"/>
    <cellStyle name="Header2 10 2 2" xfId="12577"/>
    <cellStyle name="Header2 10 3" xfId="5995"/>
    <cellStyle name="Header2 10 4" xfId="8734"/>
    <cellStyle name="Header2 11" xfId="1090"/>
    <cellStyle name="Header2 11 2" xfId="9208"/>
    <cellStyle name="Header2 11 2 2" xfId="5957"/>
    <cellStyle name="Header2 11 3" xfId="5996"/>
    <cellStyle name="Header2 11 4" xfId="12553"/>
    <cellStyle name="Header2 12" xfId="1091"/>
    <cellStyle name="Header2 12 2" xfId="9209"/>
    <cellStyle name="Header2 12 2 2" xfId="12621"/>
    <cellStyle name="Header2 12 3" xfId="5997"/>
    <cellStyle name="Header2 12 4" xfId="12435"/>
    <cellStyle name="Header2 13" xfId="1092"/>
    <cellStyle name="Header2 13 2" xfId="9210"/>
    <cellStyle name="Header2 13 2 2" xfId="12573"/>
    <cellStyle name="Header2 13 3" xfId="5998"/>
    <cellStyle name="Header2 13 4" xfId="12582"/>
    <cellStyle name="Header2 14" xfId="1093"/>
    <cellStyle name="Header2 14 2" xfId="9211"/>
    <cellStyle name="Header2 14 2 2" xfId="12470"/>
    <cellStyle name="Header2 14 3" xfId="5999"/>
    <cellStyle name="Header2 14 4" xfId="12436"/>
    <cellStyle name="Header2 15" xfId="1094"/>
    <cellStyle name="Header2 15 2" xfId="9212"/>
    <cellStyle name="Header2 15 2 2" xfId="5956"/>
    <cellStyle name="Header2 15 3" xfId="6000"/>
    <cellStyle name="Header2 15 4" xfId="12589"/>
    <cellStyle name="Header2 16" xfId="1095"/>
    <cellStyle name="Header2 16 2" xfId="9213"/>
    <cellStyle name="Header2 16 2 2" xfId="12622"/>
    <cellStyle name="Header2 16 3" xfId="6001"/>
    <cellStyle name="Header2 16 4" xfId="12437"/>
    <cellStyle name="Header2 17" xfId="1096"/>
    <cellStyle name="Header2 17 2" xfId="9214"/>
    <cellStyle name="Header2 17 2 2" xfId="12534"/>
    <cellStyle name="Header2 17 3" xfId="6002"/>
    <cellStyle name="Header2 17 4" xfId="12590"/>
    <cellStyle name="Header2 18" xfId="1097"/>
    <cellStyle name="Header2 18 2" xfId="9215"/>
    <cellStyle name="Header2 18 2 2" xfId="12471"/>
    <cellStyle name="Header2 18 3" xfId="6003"/>
    <cellStyle name="Header2 18 4" xfId="12438"/>
    <cellStyle name="Header2 19" xfId="1098"/>
    <cellStyle name="Header2 19 2" xfId="9216"/>
    <cellStyle name="Header2 19 2 2" xfId="5955"/>
    <cellStyle name="Header2 19 3" xfId="6004"/>
    <cellStyle name="Header2 19 4" xfId="12591"/>
    <cellStyle name="Header2 2" xfId="1099"/>
    <cellStyle name="Header2 2 2" xfId="9217"/>
    <cellStyle name="Header2 2 2 2" xfId="12634"/>
    <cellStyle name="Header2 2 3" xfId="6005"/>
    <cellStyle name="Header2 2 4" xfId="12439"/>
    <cellStyle name="Header2 20" xfId="1100"/>
    <cellStyle name="Header2 20 2" xfId="9218"/>
    <cellStyle name="Header2 20 2 2" xfId="12623"/>
    <cellStyle name="Header2 20 3" xfId="6006"/>
    <cellStyle name="Header2 20 4" xfId="12592"/>
    <cellStyle name="Header2 21" xfId="1101"/>
    <cellStyle name="Header2 21 2" xfId="9219"/>
    <cellStyle name="Header2 21 2 2" xfId="12540"/>
    <cellStyle name="Header2 21 3" xfId="6007"/>
    <cellStyle name="Header2 21 4" xfId="12542"/>
    <cellStyle name="Header2 22" xfId="1102"/>
    <cellStyle name="Header2 22 2" xfId="9220"/>
    <cellStyle name="Header2 22 2 2" xfId="12614"/>
    <cellStyle name="Header2 22 3" xfId="6008"/>
    <cellStyle name="Header2 22 4" xfId="12639"/>
    <cellStyle name="Header2 23" xfId="1103"/>
    <cellStyle name="Header2 23 2" xfId="9221"/>
    <cellStyle name="Header2 23 2 2" xfId="12637"/>
    <cellStyle name="Header2 23 3" xfId="6009"/>
    <cellStyle name="Header2 23 4" xfId="12547"/>
    <cellStyle name="Header2 24" xfId="1104"/>
    <cellStyle name="Header2 24 2" xfId="9222"/>
    <cellStyle name="Header2 24 2 2" xfId="12472"/>
    <cellStyle name="Header2 24 3" xfId="6010"/>
    <cellStyle name="Header2 24 4" xfId="12642"/>
    <cellStyle name="Header2 25" xfId="9206"/>
    <cellStyle name="Header2 25 2" xfId="12469"/>
    <cellStyle name="Header2 26" xfId="5994"/>
    <cellStyle name="Header2 27" xfId="12550"/>
    <cellStyle name="Header2 3" xfId="1105"/>
    <cellStyle name="Header2 3 2" xfId="9223"/>
    <cellStyle name="Header2 3 2 2" xfId="12574"/>
    <cellStyle name="Header2 3 3" xfId="6011"/>
    <cellStyle name="Header2 3 4" xfId="8806"/>
    <cellStyle name="Header2 4" xfId="1106"/>
    <cellStyle name="Header2 4 2" xfId="9224"/>
    <cellStyle name="Header2 4 2 2" xfId="12473"/>
    <cellStyle name="Header2 4 3" xfId="6012"/>
    <cellStyle name="Header2 4 4" xfId="8402"/>
    <cellStyle name="Header2 5" xfId="1107"/>
    <cellStyle name="Header2 5 2" xfId="9225"/>
    <cellStyle name="Header2 5 2 2" xfId="12624"/>
    <cellStyle name="Header2 5 3" xfId="6013"/>
    <cellStyle name="Header2 5 4" xfId="12588"/>
    <cellStyle name="Header2 6" xfId="1108"/>
    <cellStyle name="Header2 6 2" xfId="9226"/>
    <cellStyle name="Header2 6 2 2" xfId="5953"/>
    <cellStyle name="Header2 6 3" xfId="6014"/>
    <cellStyle name="Header2 6 4" xfId="8401"/>
    <cellStyle name="Header2 7" xfId="1109"/>
    <cellStyle name="Header2 7 2" xfId="9227"/>
    <cellStyle name="Header2 7 2 2" xfId="12575"/>
    <cellStyle name="Header2 7 3" xfId="6015"/>
    <cellStyle name="Header2 7 4" xfId="12440"/>
    <cellStyle name="Header2 8" xfId="1110"/>
    <cellStyle name="Header2 8 2" xfId="9228"/>
    <cellStyle name="Header2 8 2 2" xfId="12474"/>
    <cellStyle name="Header2 8 3" xfId="6016"/>
    <cellStyle name="Header2 8 4" xfId="8400"/>
    <cellStyle name="Header2 9" xfId="1111"/>
    <cellStyle name="Header2 9 2" xfId="9229"/>
    <cellStyle name="Header2 9 2 2" xfId="5954"/>
    <cellStyle name="Header2 9 3" xfId="6017"/>
    <cellStyle name="Header2 9 4" xfId="12593"/>
    <cellStyle name="Heading" xfId="1112"/>
    <cellStyle name="Heading 1" xfId="1113"/>
    <cellStyle name="Heading 1 2" xfId="1114"/>
    <cellStyle name="Heading 1 3" xfId="1115"/>
    <cellStyle name="Heading 1 4" xfId="5507"/>
    <cellStyle name="Heading 2" xfId="1116"/>
    <cellStyle name="Heading 2 2" xfId="1117"/>
    <cellStyle name="Heading 2 3" xfId="1118"/>
    <cellStyle name="Heading 2 4" xfId="5508"/>
    <cellStyle name="Heading 3" xfId="1119"/>
    <cellStyle name="Heading 4" xfId="1120"/>
    <cellStyle name="Heading_2009_09_22 Ежеквартальный отчет по заимствованиям (Самрук-Казына)" xfId="1121"/>
    <cellStyle name="Heading1" xfId="1122"/>
    <cellStyle name="Heading2" xfId="1123"/>
    <cellStyle name="HKHeader1" xfId="1124"/>
    <cellStyle name="HKHeader1 2" xfId="9230"/>
    <cellStyle name="HKHeader1 2 2" xfId="12625"/>
    <cellStyle name="HKHeader1 3" xfId="6018"/>
    <cellStyle name="HKHeader1 4" xfId="12441"/>
    <cellStyle name="HKHeader2" xfId="1125"/>
    <cellStyle name="HKHeader3" xfId="1126"/>
    <cellStyle name="Hyperlink" xfId="1127"/>
    <cellStyle name="Input" xfId="1128"/>
    <cellStyle name="Input [yellow]" xfId="1129"/>
    <cellStyle name="Input [yellow] 2" xfId="9232"/>
    <cellStyle name="Input [yellow] 3" xfId="9384"/>
    <cellStyle name="Input [yellow] 4" xfId="6020"/>
    <cellStyle name="Input [yellow] 5" xfId="12603"/>
    <cellStyle name="Input 1" xfId="1130"/>
    <cellStyle name="Input 10" xfId="1131"/>
    <cellStyle name="Input 10 2" xfId="9233"/>
    <cellStyle name="Input 10 3" xfId="9383"/>
    <cellStyle name="Input 10 4" xfId="6021"/>
    <cellStyle name="Input 10 5" xfId="5977"/>
    <cellStyle name="Input 11" xfId="1132"/>
    <cellStyle name="Input 11 2" xfId="9234"/>
    <cellStyle name="Input 11 3" xfId="9382"/>
    <cellStyle name="Input 11 4" xfId="6022"/>
    <cellStyle name="Input 11 5" xfId="12631"/>
    <cellStyle name="Input 12" xfId="1133"/>
    <cellStyle name="Input 12 2" xfId="9235"/>
    <cellStyle name="Input 12 3" xfId="9381"/>
    <cellStyle name="Input 12 4" xfId="6023"/>
    <cellStyle name="Input 12 5" xfId="12508"/>
    <cellStyle name="Input 13" xfId="1134"/>
    <cellStyle name="Input 13 2" xfId="9236"/>
    <cellStyle name="Input 13 3" xfId="9380"/>
    <cellStyle name="Input 13 4" xfId="6024"/>
    <cellStyle name="Input 13 5" xfId="5976"/>
    <cellStyle name="Input 14" xfId="1135"/>
    <cellStyle name="Input 14 2" xfId="9237"/>
    <cellStyle name="Input 14 3" xfId="9379"/>
    <cellStyle name="Input 14 4" xfId="6025"/>
    <cellStyle name="Input 14 5" xfId="12507"/>
    <cellStyle name="Input 15" xfId="1136"/>
    <cellStyle name="Input 15 2" xfId="9238"/>
    <cellStyle name="Input 15 3" xfId="9378"/>
    <cellStyle name="Input 15 4" xfId="6026"/>
    <cellStyle name="Input 15 5" xfId="12452"/>
    <cellStyle name="Input 16" xfId="1137"/>
    <cellStyle name="Input 16 2" xfId="9239"/>
    <cellStyle name="Input 16 3" xfId="9377"/>
    <cellStyle name="Input 16 4" xfId="6027"/>
    <cellStyle name="Input 16 5" xfId="12506"/>
    <cellStyle name="Input 17" xfId="1138"/>
    <cellStyle name="Input 17 2" xfId="9240"/>
    <cellStyle name="Input 17 3" xfId="9376"/>
    <cellStyle name="Input 17 4" xfId="6028"/>
    <cellStyle name="Input 17 5" xfId="5978"/>
    <cellStyle name="Input 18" xfId="1139"/>
    <cellStyle name="Input 18 2" xfId="9241"/>
    <cellStyle name="Input 18 3" xfId="9375"/>
    <cellStyle name="Input 18 4" xfId="6029"/>
    <cellStyle name="Input 18 5" xfId="12505"/>
    <cellStyle name="Input 19" xfId="1140"/>
    <cellStyle name="Input 19 2" xfId="9242"/>
    <cellStyle name="Input 19 3" xfId="9374"/>
    <cellStyle name="Input 19 4" xfId="6030"/>
    <cellStyle name="Input 19 5" xfId="12602"/>
    <cellStyle name="Input 2" xfId="1141"/>
    <cellStyle name="Input 20" xfId="1142"/>
    <cellStyle name="Input 20 2" xfId="9243"/>
    <cellStyle name="Input 20 3" xfId="9373"/>
    <cellStyle name="Input 20 4" xfId="6031"/>
    <cellStyle name="Input 20 5" xfId="12451"/>
    <cellStyle name="Input 21" xfId="1143"/>
    <cellStyle name="Input 21 2" xfId="9244"/>
    <cellStyle name="Input 21 3" xfId="9372"/>
    <cellStyle name="Input 21 4" xfId="6032"/>
    <cellStyle name="Input 21 5" xfId="12496"/>
    <cellStyle name="Input 22" xfId="1144"/>
    <cellStyle name="Input 22 2" xfId="9245"/>
    <cellStyle name="Input 22 3" xfId="9371"/>
    <cellStyle name="Input 22 4" xfId="6033"/>
    <cellStyle name="Input 22 5" xfId="12536"/>
    <cellStyle name="Input 23" xfId="1145"/>
    <cellStyle name="Input 23 2" xfId="9246"/>
    <cellStyle name="Input 23 3" xfId="9370"/>
    <cellStyle name="Input 23 4" xfId="6034"/>
    <cellStyle name="Input 23 5" xfId="5979"/>
    <cellStyle name="Input 24" xfId="1146"/>
    <cellStyle name="Input 24 2" xfId="9247"/>
    <cellStyle name="Input 24 3" xfId="9369"/>
    <cellStyle name="Input 24 4" xfId="6035"/>
    <cellStyle name="Input 24 5" xfId="12504"/>
    <cellStyle name="Input 25" xfId="1147"/>
    <cellStyle name="Input 25 2" xfId="9248"/>
    <cellStyle name="Input 25 3" xfId="9368"/>
    <cellStyle name="Input 25 4" xfId="6036"/>
    <cellStyle name="Input 25 5" xfId="12601"/>
    <cellStyle name="Input 26" xfId="1148"/>
    <cellStyle name="Input 26 2" xfId="9249"/>
    <cellStyle name="Input 26 3" xfId="9367"/>
    <cellStyle name="Input 26 4" xfId="6037"/>
    <cellStyle name="Input 26 5" xfId="12503"/>
    <cellStyle name="Input 27" xfId="1149"/>
    <cellStyle name="Input 27 2" xfId="9250"/>
    <cellStyle name="Input 27 3" xfId="9366"/>
    <cellStyle name="Input 27 4" xfId="6038"/>
    <cellStyle name="Input 27 5" xfId="5980"/>
    <cellStyle name="Input 28" xfId="1150"/>
    <cellStyle name="Input 28 2" xfId="9251"/>
    <cellStyle name="Input 28 3" xfId="9365"/>
    <cellStyle name="Input 28 4" xfId="6039"/>
    <cellStyle name="Input 28 5" xfId="12502"/>
    <cellStyle name="Input 29" xfId="1151"/>
    <cellStyle name="Input 29 2" xfId="9252"/>
    <cellStyle name="Input 29 3" xfId="9364"/>
    <cellStyle name="Input 29 4" xfId="6040"/>
    <cellStyle name="Input 29 5" xfId="12555"/>
    <cellStyle name="Input 3" xfId="1152"/>
    <cellStyle name="Input 3 2" xfId="9253"/>
    <cellStyle name="Input 3 3" xfId="9363"/>
    <cellStyle name="Input 3 4" xfId="6041"/>
    <cellStyle name="Input 3 5" xfId="12497"/>
    <cellStyle name="Input 30" xfId="1153"/>
    <cellStyle name="Input 30 2" xfId="9254"/>
    <cellStyle name="Input 30 3" xfId="9362"/>
    <cellStyle name="Input 30 4" xfId="6042"/>
    <cellStyle name="Input 30 5" xfId="12501"/>
    <cellStyle name="Input 31" xfId="1154"/>
    <cellStyle name="Input 31 2" xfId="9255"/>
    <cellStyle name="Input 31 3" xfId="9361"/>
    <cellStyle name="Input 31 4" xfId="6043"/>
    <cellStyle name="Input 31 5" xfId="12450"/>
    <cellStyle name="Input 32" xfId="1155"/>
    <cellStyle name="Input 32 2" xfId="9256"/>
    <cellStyle name="Input 32 3" xfId="9360"/>
    <cellStyle name="Input 32 4" xfId="6044"/>
    <cellStyle name="Input 32 5" xfId="12500"/>
    <cellStyle name="Input 33" xfId="1156"/>
    <cellStyle name="Input 33 2" xfId="9257"/>
    <cellStyle name="Input 33 3" xfId="9359"/>
    <cellStyle name="Input 33 4" xfId="6045"/>
    <cellStyle name="Input 33 5" xfId="12600"/>
    <cellStyle name="Input 34" xfId="1157"/>
    <cellStyle name="Input 34 2" xfId="9258"/>
    <cellStyle name="Input 34 3" xfId="9358"/>
    <cellStyle name="Input 34 4" xfId="6046"/>
    <cellStyle name="Input 34 5" xfId="12499"/>
    <cellStyle name="Input 35" xfId="1158"/>
    <cellStyle name="Input 35 2" xfId="9259"/>
    <cellStyle name="Input 35 3" xfId="9357"/>
    <cellStyle name="Input 35 4" xfId="6047"/>
    <cellStyle name="Input 35 5" xfId="5981"/>
    <cellStyle name="Input 36" xfId="1159"/>
    <cellStyle name="Input 36 2" xfId="9260"/>
    <cellStyle name="Input 36 3" xfId="9356"/>
    <cellStyle name="Input 36 4" xfId="6048"/>
    <cellStyle name="Input 36 5" xfId="12498"/>
    <cellStyle name="Input 37" xfId="1160"/>
    <cellStyle name="Input 37 2" xfId="9261"/>
    <cellStyle name="Input 37 3" xfId="9355"/>
    <cellStyle name="Input 37 4" xfId="6049"/>
    <cellStyle name="Input 37 5" xfId="12449"/>
    <cellStyle name="Input 38" xfId="1161"/>
    <cellStyle name="Input 38 2" xfId="9262"/>
    <cellStyle name="Input 38 3" xfId="9354"/>
    <cellStyle name="Input 38 4" xfId="6050"/>
    <cellStyle name="Input 38 5" xfId="5982"/>
    <cellStyle name="Input 39" xfId="1162"/>
    <cellStyle name="Input 39 2" xfId="9263"/>
    <cellStyle name="Input 39 3" xfId="9353"/>
    <cellStyle name="Input 39 4" xfId="6051"/>
    <cellStyle name="Input 39 5" xfId="12596"/>
    <cellStyle name="Input 4" xfId="1163"/>
    <cellStyle name="Input 4 2" xfId="9264"/>
    <cellStyle name="Input 4 3" xfId="9352"/>
    <cellStyle name="Input 4 4" xfId="6052"/>
    <cellStyle name="Input 4 5" xfId="12486"/>
    <cellStyle name="Input 40" xfId="1164"/>
    <cellStyle name="Input 40 2" xfId="9265"/>
    <cellStyle name="Input 40 3" xfId="9351"/>
    <cellStyle name="Input 40 4" xfId="6053"/>
    <cellStyle name="Input 40 5" xfId="12495"/>
    <cellStyle name="Input 41" xfId="1165"/>
    <cellStyle name="Input 41 2" xfId="9266"/>
    <cellStyle name="Input 41 3" xfId="9350"/>
    <cellStyle name="Input 41 4" xfId="6054"/>
    <cellStyle name="Input 41 5" xfId="5983"/>
    <cellStyle name="Input 42" xfId="1166"/>
    <cellStyle name="Input 42 2" xfId="9267"/>
    <cellStyle name="Input 42 3" xfId="9349"/>
    <cellStyle name="Input 42 4" xfId="6055"/>
    <cellStyle name="Input 42 5" xfId="12494"/>
    <cellStyle name="Input 43" xfId="1167"/>
    <cellStyle name="Input 43 2" xfId="9268"/>
    <cellStyle name="Input 43 3" xfId="9348"/>
    <cellStyle name="Input 43 4" xfId="6056"/>
    <cellStyle name="Input 43 5" xfId="12599"/>
    <cellStyle name="Input 44" xfId="1168"/>
    <cellStyle name="Input 44 2" xfId="9269"/>
    <cellStyle name="Input 44 3" xfId="9117"/>
    <cellStyle name="Input 44 4" xfId="6057"/>
    <cellStyle name="Input 44 5" xfId="12493"/>
    <cellStyle name="Input 45" xfId="1169"/>
    <cellStyle name="Input 45 2" xfId="9270"/>
    <cellStyle name="Input 45 3" xfId="9116"/>
    <cellStyle name="Input 45 4" xfId="6058"/>
    <cellStyle name="Input 45 5" xfId="5984"/>
    <cellStyle name="Input 46" xfId="1170"/>
    <cellStyle name="Input 46 2" xfId="9271"/>
    <cellStyle name="Input 46 3" xfId="9347"/>
    <cellStyle name="Input 46 4" xfId="6059"/>
    <cellStyle name="Input 46 5" xfId="12492"/>
    <cellStyle name="Input 47" xfId="1171"/>
    <cellStyle name="Input 47 2" xfId="9272"/>
    <cellStyle name="Input 47 3" xfId="9346"/>
    <cellStyle name="Input 47 4" xfId="6060"/>
    <cellStyle name="Input 47 5" xfId="8733"/>
    <cellStyle name="Input 48" xfId="1172"/>
    <cellStyle name="Input 48 2" xfId="9273"/>
    <cellStyle name="Input 48 3" xfId="9345"/>
    <cellStyle name="Input 48 4" xfId="6061"/>
    <cellStyle name="Input 48 5" xfId="12487"/>
    <cellStyle name="Input 49" xfId="1173"/>
    <cellStyle name="Input 49 2" xfId="9274"/>
    <cellStyle name="Input 49 3" xfId="9344"/>
    <cellStyle name="Input 49 4" xfId="6062"/>
    <cellStyle name="Input 49 5" xfId="12491"/>
    <cellStyle name="Input 5" xfId="1174"/>
    <cellStyle name="Input 5 2" xfId="9275"/>
    <cellStyle name="Input 5 3" xfId="9343"/>
    <cellStyle name="Input 5 4" xfId="6063"/>
    <cellStyle name="Input 5 5" xfId="12448"/>
    <cellStyle name="Input 50" xfId="1175"/>
    <cellStyle name="Input 50 2" xfId="9276"/>
    <cellStyle name="Input 50 3" xfId="9342"/>
    <cellStyle name="Input 50 4" xfId="6064"/>
    <cellStyle name="Input 50 5" xfId="12490"/>
    <cellStyle name="Input 51" xfId="1176"/>
    <cellStyle name="Input 51 2" xfId="9277"/>
    <cellStyle name="Input 51 3" xfId="9341"/>
    <cellStyle name="Input 51 4" xfId="6065"/>
    <cellStyle name="Input 51 5" xfId="5985"/>
    <cellStyle name="Input 52" xfId="1177"/>
    <cellStyle name="Input 52 2" xfId="9278"/>
    <cellStyle name="Input 52 3" xfId="9340"/>
    <cellStyle name="Input 52 4" xfId="6066"/>
    <cellStyle name="Input 52 5" xfId="12489"/>
    <cellStyle name="Input 53" xfId="1178"/>
    <cellStyle name="Input 53 2" xfId="9279"/>
    <cellStyle name="Input 53 3" xfId="9339"/>
    <cellStyle name="Input 53 4" xfId="6067"/>
    <cellStyle name="Input 53 5" xfId="12598"/>
    <cellStyle name="Input 54" xfId="1179"/>
    <cellStyle name="Input 54 2" xfId="9280"/>
    <cellStyle name="Input 54 3" xfId="9338"/>
    <cellStyle name="Input 54 4" xfId="6068"/>
    <cellStyle name="Input 54 5" xfId="12488"/>
    <cellStyle name="Input 55" xfId="1180"/>
    <cellStyle name="Input 55 2" xfId="9281"/>
    <cellStyle name="Input 55 3" xfId="9337"/>
    <cellStyle name="Input 55 4" xfId="6069"/>
    <cellStyle name="Input 55 5" xfId="5986"/>
    <cellStyle name="Input 56" xfId="1181"/>
    <cellStyle name="Input 56 2" xfId="9282"/>
    <cellStyle name="Input 56 3" xfId="9336"/>
    <cellStyle name="Input 56 4" xfId="6070"/>
    <cellStyle name="Input 56 5" xfId="12447"/>
    <cellStyle name="Input 57" xfId="1182"/>
    <cellStyle name="Input 57 2" xfId="9283"/>
    <cellStyle name="Input 57 3" xfId="9335"/>
    <cellStyle name="Input 57 4" xfId="6071"/>
    <cellStyle name="Input 57 5" xfId="5987"/>
    <cellStyle name="Input 58" xfId="1183"/>
    <cellStyle name="Input 58 2" xfId="9284"/>
    <cellStyle name="Input 58 3" xfId="9334"/>
    <cellStyle name="Input 58 4" xfId="6072"/>
    <cellStyle name="Input 58 5" xfId="12481"/>
    <cellStyle name="Input 59" xfId="1184"/>
    <cellStyle name="Input 59 2" xfId="9285"/>
    <cellStyle name="Input 59 3" xfId="9333"/>
    <cellStyle name="Input 59 4" xfId="6073"/>
    <cellStyle name="Input 59 5" xfId="12485"/>
    <cellStyle name="Input 6" xfId="1185"/>
    <cellStyle name="Input 6 2" xfId="9286"/>
    <cellStyle name="Input 6 3" xfId="9332"/>
    <cellStyle name="Input 6 4" xfId="6074"/>
    <cellStyle name="Input 6 5" xfId="12597"/>
    <cellStyle name="Input 60" xfId="1186"/>
    <cellStyle name="Input 60 2" xfId="9287"/>
    <cellStyle name="Input 60 3" xfId="9331"/>
    <cellStyle name="Input 60 4" xfId="6075"/>
    <cellStyle name="Input 60 5" xfId="12484"/>
    <cellStyle name="Input 61" xfId="1187"/>
    <cellStyle name="Input 61 2" xfId="9288"/>
    <cellStyle name="Input 61 3" xfId="9330"/>
    <cellStyle name="Input 61 4" xfId="6076"/>
    <cellStyle name="Input 61 5" xfId="5988"/>
    <cellStyle name="Input 62" xfId="1188"/>
    <cellStyle name="Input 62 2" xfId="9289"/>
    <cellStyle name="Input 62 3" xfId="9329"/>
    <cellStyle name="Input 62 4" xfId="6077"/>
    <cellStyle name="Input 62 5" xfId="12483"/>
    <cellStyle name="Input 63" xfId="1189"/>
    <cellStyle name="Input 63 2" xfId="9290"/>
    <cellStyle name="Input 63 3" xfId="9328"/>
    <cellStyle name="Input 63 4" xfId="6078"/>
    <cellStyle name="Input 63 5" xfId="12586"/>
    <cellStyle name="Input 64" xfId="1190"/>
    <cellStyle name="Input 64 2" xfId="9291"/>
    <cellStyle name="Input 64 3" xfId="9327"/>
    <cellStyle name="Input 64 4" xfId="6079"/>
    <cellStyle name="Input 64 5" xfId="12633"/>
    <cellStyle name="Input 65" xfId="1191"/>
    <cellStyle name="Input 65 2" xfId="9292"/>
    <cellStyle name="Input 65 3" xfId="9326"/>
    <cellStyle name="Input 65 4" xfId="6080"/>
    <cellStyle name="Input 65 5" xfId="8724"/>
    <cellStyle name="Input 66" xfId="1192"/>
    <cellStyle name="Input 66 2" xfId="9293"/>
    <cellStyle name="Input 66 3" xfId="9325"/>
    <cellStyle name="Input 66 4" xfId="6081"/>
    <cellStyle name="Input 66 5" xfId="12482"/>
    <cellStyle name="Input 67" xfId="5509"/>
    <cellStyle name="Input 67 2" xfId="12083"/>
    <cellStyle name="Input 67 3" xfId="12426"/>
    <cellStyle name="Input 67 4" xfId="8786"/>
    <cellStyle name="Input 67 5" xfId="12445"/>
    <cellStyle name="Input 68" xfId="5510"/>
    <cellStyle name="Input 68 2" xfId="12084"/>
    <cellStyle name="Input 68 3" xfId="12427"/>
    <cellStyle name="Input 68 4" xfId="8787"/>
    <cellStyle name="Input 68 5" xfId="5924"/>
    <cellStyle name="Input 69" xfId="5511"/>
    <cellStyle name="Input 69 2" xfId="12085"/>
    <cellStyle name="Input 69 3" xfId="12428"/>
    <cellStyle name="Input 69 4" xfId="8788"/>
    <cellStyle name="Input 69 5" xfId="12644"/>
    <cellStyle name="Input 7" xfId="1193"/>
    <cellStyle name="Input 7 2" xfId="9294"/>
    <cellStyle name="Input 7 3" xfId="9324"/>
    <cellStyle name="Input 7 4" xfId="6082"/>
    <cellStyle name="Input 7 5" xfId="12533"/>
    <cellStyle name="Input 70" xfId="5512"/>
    <cellStyle name="Input 70 2" xfId="12086"/>
    <cellStyle name="Input 70 3" xfId="12429"/>
    <cellStyle name="Input 70 4" xfId="8789"/>
    <cellStyle name="Input 70 5" xfId="12627"/>
    <cellStyle name="Input 71" xfId="5513"/>
    <cellStyle name="Input 71 2" xfId="12087"/>
    <cellStyle name="Input 71 3" xfId="12430"/>
    <cellStyle name="Input 71 4" xfId="8790"/>
    <cellStyle name="Input 71 5" xfId="12444"/>
    <cellStyle name="Input 72" xfId="5514"/>
    <cellStyle name="Input 72 2" xfId="12088"/>
    <cellStyle name="Input 72 3" xfId="12431"/>
    <cellStyle name="Input 72 4" xfId="8791"/>
    <cellStyle name="Input 72 5" xfId="12443"/>
    <cellStyle name="Input 73" xfId="5515"/>
    <cellStyle name="Input 73 2" xfId="12089"/>
    <cellStyle name="Input 73 3" xfId="12432"/>
    <cellStyle name="Input 73 4" xfId="8792"/>
    <cellStyle name="Input 73 5" xfId="12532"/>
    <cellStyle name="Input 74" xfId="5458"/>
    <cellStyle name="Input 74 2" xfId="12041"/>
    <cellStyle name="Input 74 3" xfId="12424"/>
    <cellStyle name="Input 74 4" xfId="8744"/>
    <cellStyle name="Input 74 5" xfId="12558"/>
    <cellStyle name="Input 75" xfId="5591"/>
    <cellStyle name="Input 75 2" xfId="12129"/>
    <cellStyle name="Input 75 3" xfId="12433"/>
    <cellStyle name="Input 75 4" xfId="8834"/>
    <cellStyle name="Input 75 5" xfId="12442"/>
    <cellStyle name="Input 76" xfId="5457"/>
    <cellStyle name="Input 76 2" xfId="12040"/>
    <cellStyle name="Input 76 3" xfId="12423"/>
    <cellStyle name="Input 76 4" xfId="8743"/>
    <cellStyle name="Input 76 5" xfId="12529"/>
    <cellStyle name="Input 77" xfId="5465"/>
    <cellStyle name="Input 77 2" xfId="12043"/>
    <cellStyle name="Input 77 3" xfId="12425"/>
    <cellStyle name="Input 77 4" xfId="8746"/>
    <cellStyle name="Input 77 5" xfId="12605"/>
    <cellStyle name="Input 78" xfId="9231"/>
    <cellStyle name="Input 79" xfId="9385"/>
    <cellStyle name="Input 8" xfId="1194"/>
    <cellStyle name="Input 8 2" xfId="9295"/>
    <cellStyle name="Input 8 3" xfId="9323"/>
    <cellStyle name="Input 8 4" xfId="6083"/>
    <cellStyle name="Input 8 5" xfId="12584"/>
    <cellStyle name="Input 80" xfId="6019"/>
    <cellStyle name="Input 81" xfId="12477"/>
    <cellStyle name="Input 82" xfId="12543"/>
    <cellStyle name="Input 83" xfId="5921"/>
    <cellStyle name="Input 9" xfId="1195"/>
    <cellStyle name="Input 9 2" xfId="9296"/>
    <cellStyle name="Input 9 3" xfId="9322"/>
    <cellStyle name="Input 9 4" xfId="6084"/>
    <cellStyle name="Input 9 5" xfId="12535"/>
    <cellStyle name="Input_2009_09_22 Ежеквартальный отчет по заимствованиям (Самрук-Казына)" xfId="1196"/>
    <cellStyle name="InputCells" xfId="1197"/>
    <cellStyle name="Inputnumbaccid" xfId="1198"/>
    <cellStyle name="Inpyear" xfId="1199"/>
    <cellStyle name="Integer" xfId="1200"/>
    <cellStyle name="International" xfId="1201"/>
    <cellStyle name="International 10" xfId="1202"/>
    <cellStyle name="International 11" xfId="1203"/>
    <cellStyle name="International 12" xfId="1204"/>
    <cellStyle name="International 13" xfId="1205"/>
    <cellStyle name="International 14" xfId="1206"/>
    <cellStyle name="International 15" xfId="1207"/>
    <cellStyle name="International 16" xfId="1208"/>
    <cellStyle name="International 17" xfId="1209"/>
    <cellStyle name="International 18" xfId="1210"/>
    <cellStyle name="International 19" xfId="1211"/>
    <cellStyle name="International 2" xfId="1212"/>
    <cellStyle name="International 20" xfId="1213"/>
    <cellStyle name="International 21" xfId="1214"/>
    <cellStyle name="International 22" xfId="1215"/>
    <cellStyle name="International 23" xfId="1216"/>
    <cellStyle name="International 24" xfId="1217"/>
    <cellStyle name="International 3" xfId="1218"/>
    <cellStyle name="International 4" xfId="1219"/>
    <cellStyle name="International 5" xfId="1220"/>
    <cellStyle name="International 6" xfId="1221"/>
    <cellStyle name="International 7" xfId="1222"/>
    <cellStyle name="International 8" xfId="1223"/>
    <cellStyle name="International 9" xfId="1224"/>
    <cellStyle name="International1" xfId="1225"/>
    <cellStyle name="International1 10" xfId="1226"/>
    <cellStyle name="International1 11" xfId="1227"/>
    <cellStyle name="International1 12" xfId="1228"/>
    <cellStyle name="International1 13" xfId="1229"/>
    <cellStyle name="International1 14" xfId="1230"/>
    <cellStyle name="International1 15" xfId="1231"/>
    <cellStyle name="International1 16" xfId="1232"/>
    <cellStyle name="International1 17" xfId="1233"/>
    <cellStyle name="International1 18" xfId="1234"/>
    <cellStyle name="International1 19" xfId="1235"/>
    <cellStyle name="International1 2" xfId="1236"/>
    <cellStyle name="International1 20" xfId="1237"/>
    <cellStyle name="International1 21" xfId="1238"/>
    <cellStyle name="International1 22" xfId="1239"/>
    <cellStyle name="International1 23" xfId="1240"/>
    <cellStyle name="International1 24" xfId="1241"/>
    <cellStyle name="International1 3" xfId="1242"/>
    <cellStyle name="International1 4" xfId="1243"/>
    <cellStyle name="International1 5" xfId="1244"/>
    <cellStyle name="International1 6" xfId="1245"/>
    <cellStyle name="International1 7" xfId="1246"/>
    <cellStyle name="International1 8" xfId="1247"/>
    <cellStyle name="International1 9" xfId="1248"/>
    <cellStyle name="KPMG Heading 1" xfId="1249"/>
    <cellStyle name="KPMG Heading 2" xfId="1250"/>
    <cellStyle name="KPMG Heading 3" xfId="1251"/>
    <cellStyle name="KPMG Heading 4" xfId="1252"/>
    <cellStyle name="KPMG Normal" xfId="1253"/>
    <cellStyle name="KPMG Normal Text" xfId="1254"/>
    <cellStyle name="Lien hypertexte" xfId="1255"/>
    <cellStyle name="Lien hypertexte visité" xfId="1256"/>
    <cellStyle name="Light" xfId="1257"/>
    <cellStyle name="Link Currency (0)" xfId="1258"/>
    <cellStyle name="Link Currency (0) 10" xfId="1259"/>
    <cellStyle name="Link Currency (0) 11" xfId="1260"/>
    <cellStyle name="Link Currency (0) 12" xfId="1261"/>
    <cellStyle name="Link Currency (0) 13" xfId="1262"/>
    <cellStyle name="Link Currency (0) 14" xfId="1263"/>
    <cellStyle name="Link Currency (0) 15" xfId="1264"/>
    <cellStyle name="Link Currency (0) 16" xfId="1265"/>
    <cellStyle name="Link Currency (0) 17" xfId="1266"/>
    <cellStyle name="Link Currency (0) 18" xfId="1267"/>
    <cellStyle name="Link Currency (0) 19" xfId="1268"/>
    <cellStyle name="Link Currency (0) 2" xfId="1269"/>
    <cellStyle name="Link Currency (0) 2 2" xfId="1270"/>
    <cellStyle name="Link Currency (0) 20" xfId="1271"/>
    <cellStyle name="Link Currency (0) 21" xfId="1272"/>
    <cellStyle name="Link Currency (0) 22" xfId="1273"/>
    <cellStyle name="Link Currency (0) 23" xfId="1274"/>
    <cellStyle name="Link Currency (0) 24" xfId="1275"/>
    <cellStyle name="Link Currency (0) 3" xfId="1276"/>
    <cellStyle name="Link Currency (0) 4" xfId="1277"/>
    <cellStyle name="Link Currency (0) 5" xfId="1278"/>
    <cellStyle name="Link Currency (0) 6" xfId="1279"/>
    <cellStyle name="Link Currency (0) 7" xfId="1280"/>
    <cellStyle name="Link Currency (0) 8" xfId="1281"/>
    <cellStyle name="Link Currency (0) 9" xfId="1282"/>
    <cellStyle name="Link Currency (2)" xfId="1283"/>
    <cellStyle name="Link Currency (2) 10" xfId="1284"/>
    <cellStyle name="Link Currency (2) 11" xfId="1285"/>
    <cellStyle name="Link Currency (2) 12" xfId="1286"/>
    <cellStyle name="Link Currency (2) 13" xfId="1287"/>
    <cellStyle name="Link Currency (2) 14" xfId="1288"/>
    <cellStyle name="Link Currency (2) 15" xfId="1289"/>
    <cellStyle name="Link Currency (2) 16" xfId="1290"/>
    <cellStyle name="Link Currency (2) 17" xfId="1291"/>
    <cellStyle name="Link Currency (2) 18" xfId="1292"/>
    <cellStyle name="Link Currency (2) 19" xfId="1293"/>
    <cellStyle name="Link Currency (2) 2" xfId="1294"/>
    <cellStyle name="Link Currency (2) 2 2" xfId="1295"/>
    <cellStyle name="Link Currency (2) 20" xfId="1296"/>
    <cellStyle name="Link Currency (2) 21" xfId="1297"/>
    <cellStyle name="Link Currency (2) 22" xfId="1298"/>
    <cellStyle name="Link Currency (2) 23" xfId="1299"/>
    <cellStyle name="Link Currency (2) 24" xfId="1300"/>
    <cellStyle name="Link Currency (2) 3" xfId="1301"/>
    <cellStyle name="Link Currency (2) 4" xfId="1302"/>
    <cellStyle name="Link Currency (2) 5" xfId="1303"/>
    <cellStyle name="Link Currency (2) 6" xfId="1304"/>
    <cellStyle name="Link Currency (2) 7" xfId="1305"/>
    <cellStyle name="Link Currency (2) 8" xfId="1306"/>
    <cellStyle name="Link Currency (2) 9" xfId="1307"/>
    <cellStyle name="Link Units (0)" xfId="1308"/>
    <cellStyle name="Link Units (0) 10" xfId="1309"/>
    <cellStyle name="Link Units (0) 11" xfId="1310"/>
    <cellStyle name="Link Units (0) 12" xfId="1311"/>
    <cellStyle name="Link Units (0) 13" xfId="1312"/>
    <cellStyle name="Link Units (0) 14" xfId="1313"/>
    <cellStyle name="Link Units (0) 15" xfId="1314"/>
    <cellStyle name="Link Units (0) 16" xfId="1315"/>
    <cellStyle name="Link Units (0) 17" xfId="1316"/>
    <cellStyle name="Link Units (0) 18" xfId="1317"/>
    <cellStyle name="Link Units (0) 19" xfId="1318"/>
    <cellStyle name="Link Units (0) 2" xfId="1319"/>
    <cellStyle name="Link Units (0) 2 2" xfId="1320"/>
    <cellStyle name="Link Units (0) 20" xfId="1321"/>
    <cellStyle name="Link Units (0) 21" xfId="1322"/>
    <cellStyle name="Link Units (0) 22" xfId="1323"/>
    <cellStyle name="Link Units (0) 23" xfId="1324"/>
    <cellStyle name="Link Units (0) 24" xfId="1325"/>
    <cellStyle name="Link Units (0) 3" xfId="1326"/>
    <cellStyle name="Link Units (0) 4" xfId="1327"/>
    <cellStyle name="Link Units (0) 5" xfId="1328"/>
    <cellStyle name="Link Units (0) 6" xfId="1329"/>
    <cellStyle name="Link Units (0) 7" xfId="1330"/>
    <cellStyle name="Link Units (0) 8" xfId="1331"/>
    <cellStyle name="Link Units (0) 9" xfId="1332"/>
    <cellStyle name="Link Units (1)" xfId="1333"/>
    <cellStyle name="Link Units (1) 2" xfId="1334"/>
    <cellStyle name="Link Units (1) 2 2" xfId="1335"/>
    <cellStyle name="Link Units (1) 3" xfId="1336"/>
    <cellStyle name="Link Units (1) 4" xfId="1337"/>
    <cellStyle name="Link Units (2)" xfId="1338"/>
    <cellStyle name="Link Units (2) 10" xfId="1339"/>
    <cellStyle name="Link Units (2) 11" xfId="1340"/>
    <cellStyle name="Link Units (2) 12" xfId="1341"/>
    <cellStyle name="Link Units (2) 13" xfId="1342"/>
    <cellStyle name="Link Units (2) 14" xfId="1343"/>
    <cellStyle name="Link Units (2) 15" xfId="1344"/>
    <cellStyle name="Link Units (2) 16" xfId="1345"/>
    <cellStyle name="Link Units (2) 17" xfId="1346"/>
    <cellStyle name="Link Units (2) 18" xfId="1347"/>
    <cellStyle name="Link Units (2) 19" xfId="1348"/>
    <cellStyle name="Link Units (2) 2" xfId="1349"/>
    <cellStyle name="Link Units (2) 2 2" xfId="1350"/>
    <cellStyle name="Link Units (2) 20" xfId="1351"/>
    <cellStyle name="Link Units (2) 21" xfId="1352"/>
    <cellStyle name="Link Units (2) 22" xfId="1353"/>
    <cellStyle name="Link Units (2) 23" xfId="1354"/>
    <cellStyle name="Link Units (2) 24" xfId="1355"/>
    <cellStyle name="Link Units (2) 3" xfId="1356"/>
    <cellStyle name="Link Units (2) 4" xfId="1357"/>
    <cellStyle name="Link Units (2) 5" xfId="1358"/>
    <cellStyle name="Link Units (2) 6" xfId="1359"/>
    <cellStyle name="Link Units (2) 7" xfId="1360"/>
    <cellStyle name="Link Units (2) 8" xfId="1361"/>
    <cellStyle name="Link Units (2) 9" xfId="1362"/>
    <cellStyle name="Linked Cell" xfId="1363"/>
    <cellStyle name="Millions [0.0]" xfId="1364"/>
    <cellStyle name="Millions [0.00]" xfId="1365"/>
    <cellStyle name="Millions [0]" xfId="1366"/>
    <cellStyle name="Millions-$ [0.0]" xfId="1367"/>
    <cellStyle name="Millions-$ [0.00]" xfId="1368"/>
    <cellStyle name="Millions-$ [0]" xfId="1369"/>
    <cellStyle name="MT,0" xfId="1370"/>
    <cellStyle name="Naira" xfId="1371"/>
    <cellStyle name="Nameenter" xfId="1372"/>
    <cellStyle name="Neutral" xfId="1373"/>
    <cellStyle name="Normal - Style1" xfId="1374"/>
    <cellStyle name="Normal - Style1 10" xfId="1375"/>
    <cellStyle name="Normal - Style1 11" xfId="1376"/>
    <cellStyle name="Normal - Style1 12" xfId="1377"/>
    <cellStyle name="Normal - Style1 13" xfId="1378"/>
    <cellStyle name="Normal - Style1 14" xfId="1379"/>
    <cellStyle name="Normal - Style1 15" xfId="1380"/>
    <cellStyle name="Normal - Style1 16" xfId="1381"/>
    <cellStyle name="Normal - Style1 17" xfId="1382"/>
    <cellStyle name="Normal - Style1 18" xfId="1383"/>
    <cellStyle name="Normal - Style1 19" xfId="1384"/>
    <cellStyle name="Normal - Style1 2" xfId="1385"/>
    <cellStyle name="Normal - Style1 2 2" xfId="1386"/>
    <cellStyle name="Normal - Style1 20" xfId="1387"/>
    <cellStyle name="Normal - Style1 21" xfId="1388"/>
    <cellStyle name="Normal - Style1 22" xfId="1389"/>
    <cellStyle name="Normal - Style1 23" xfId="1390"/>
    <cellStyle name="Normal - Style1 24" xfId="1391"/>
    <cellStyle name="Normal - Style1 3" xfId="1392"/>
    <cellStyle name="Normal - Style1 4" xfId="1393"/>
    <cellStyle name="Normal - Style1 5" xfId="1394"/>
    <cellStyle name="Normal - Style1 6" xfId="1395"/>
    <cellStyle name="Normal - Style1 7" xfId="1396"/>
    <cellStyle name="Normal - Style1 8" xfId="1397"/>
    <cellStyle name="Normal - Style1 9" xfId="1398"/>
    <cellStyle name="Normal 10" xfId="1399"/>
    <cellStyle name="Normal 10 2" xfId="1400"/>
    <cellStyle name="Normal 10 3" xfId="1401"/>
    <cellStyle name="Normal 11" xfId="1402"/>
    <cellStyle name="Normal 11 2" xfId="1403"/>
    <cellStyle name="Normal 11 3" xfId="1404"/>
    <cellStyle name="Normal 12" xfId="1405"/>
    <cellStyle name="Normal 12 2" xfId="1406"/>
    <cellStyle name="Normal 12 3" xfId="1407"/>
    <cellStyle name="Normal 13" xfId="1408"/>
    <cellStyle name="Normal 13 2" xfId="1409"/>
    <cellStyle name="Normal 13 3" xfId="1410"/>
    <cellStyle name="Normal 14" xfId="1411"/>
    <cellStyle name="Normal 14 2" xfId="1412"/>
    <cellStyle name="Normal 14 3" xfId="1413"/>
    <cellStyle name="Normal 15" xfId="1414"/>
    <cellStyle name="Normal 15 2" xfId="1415"/>
    <cellStyle name="Normal 15 3" xfId="1416"/>
    <cellStyle name="Normal 16" xfId="1417"/>
    <cellStyle name="Normal 16 2" xfId="1418"/>
    <cellStyle name="Normal 16 3" xfId="1419"/>
    <cellStyle name="Normal 17" xfId="1420"/>
    <cellStyle name="Normal 17 2" xfId="1421"/>
    <cellStyle name="Normal 17 3" xfId="1422"/>
    <cellStyle name="Normal 18" xfId="1423"/>
    <cellStyle name="Normal 18 2" xfId="1424"/>
    <cellStyle name="Normal 18 3" xfId="1425"/>
    <cellStyle name="Normal 19" xfId="1426"/>
    <cellStyle name="Normal 19 2" xfId="1427"/>
    <cellStyle name="Normal 19 3" xfId="1428"/>
    <cellStyle name="Normal 2" xfId="1429"/>
    <cellStyle name="Normal 2 2" xfId="1430"/>
    <cellStyle name="Normal 2 3" xfId="1431"/>
    <cellStyle name="Normal 2 4" xfId="1432"/>
    <cellStyle name="Normal 2 5" xfId="1433"/>
    <cellStyle name="Normal 2 6" xfId="1434"/>
    <cellStyle name="Normal 2 7" xfId="1435"/>
    <cellStyle name="Normal 2 8" xfId="1436"/>
    <cellStyle name="Normal 2 9" xfId="1437"/>
    <cellStyle name="Normal 20" xfId="1438"/>
    <cellStyle name="Normal 20 2" xfId="1439"/>
    <cellStyle name="Normal 20 3" xfId="1440"/>
    <cellStyle name="Normal 21" xfId="1441"/>
    <cellStyle name="Normal 21 2" xfId="1442"/>
    <cellStyle name="Normal 21 3" xfId="1443"/>
    <cellStyle name="Normal 22" xfId="1444"/>
    <cellStyle name="Normal 22 2" xfId="1445"/>
    <cellStyle name="Normal 22 3" xfId="1446"/>
    <cellStyle name="Normal 23" xfId="1447"/>
    <cellStyle name="Normal 23 2" xfId="1448"/>
    <cellStyle name="Normal 23 3" xfId="1449"/>
    <cellStyle name="Normal 24" xfId="1450"/>
    <cellStyle name="Normal 24 2" xfId="1451"/>
    <cellStyle name="Normal 24 3" xfId="1452"/>
    <cellStyle name="Normal 25" xfId="1453"/>
    <cellStyle name="Normal 25 2" xfId="1454"/>
    <cellStyle name="Normal 25 3" xfId="1455"/>
    <cellStyle name="Normal 26" xfId="1456"/>
    <cellStyle name="Normal 26 2" xfId="1457"/>
    <cellStyle name="Normal 26 3" xfId="1458"/>
    <cellStyle name="Normal 27" xfId="1459"/>
    <cellStyle name="Normal 27 2" xfId="1460"/>
    <cellStyle name="Normal 27 3" xfId="1461"/>
    <cellStyle name="Normal 28" xfId="1462"/>
    <cellStyle name="Normal 28 2" xfId="1463"/>
    <cellStyle name="Normal 28 3" xfId="1464"/>
    <cellStyle name="Normal 29" xfId="1465"/>
    <cellStyle name="Normal 29 2" xfId="1466"/>
    <cellStyle name="Normal 29 3" xfId="1467"/>
    <cellStyle name="Normal 3" xfId="1468"/>
    <cellStyle name="Normal 3 10" xfId="1469"/>
    <cellStyle name="Normal 3 10 2" xfId="9300"/>
    <cellStyle name="Normal 3 10 3" xfId="6087"/>
    <cellStyle name="Normal 3 11" xfId="1470"/>
    <cellStyle name="Normal 3 11 2" xfId="9301"/>
    <cellStyle name="Normal 3 11 3" xfId="6088"/>
    <cellStyle name="Normal 3 12" xfId="1471"/>
    <cellStyle name="Normal 3 12 2" xfId="9302"/>
    <cellStyle name="Normal 3 12 3" xfId="6089"/>
    <cellStyle name="Normal 3 13" xfId="5592"/>
    <cellStyle name="Normal 3 13 2" xfId="12130"/>
    <cellStyle name="Normal 3 13 3" xfId="8835"/>
    <cellStyle name="Normal 3 14" xfId="5664"/>
    <cellStyle name="Normal 3 14 2" xfId="12202"/>
    <cellStyle name="Normal 3 14 3" xfId="8907"/>
    <cellStyle name="Normal 3 15" xfId="9299"/>
    <cellStyle name="Normal 3 16" xfId="6086"/>
    <cellStyle name="Normal 3 2" xfId="1472"/>
    <cellStyle name="Normal 3 3" xfId="1473"/>
    <cellStyle name="Normal 3 4" xfId="1474"/>
    <cellStyle name="Normal 3 5" xfId="1475"/>
    <cellStyle name="Normal 3 6" xfId="1476"/>
    <cellStyle name="Normal 3 7" xfId="1477"/>
    <cellStyle name="Normal 3 7 2" xfId="1478"/>
    <cellStyle name="Normal 3 7 2 2" xfId="1479"/>
    <cellStyle name="Normal 3 7 2 2 2" xfId="9305"/>
    <cellStyle name="Normal 3 7 2 2 3" xfId="6092"/>
    <cellStyle name="Normal 3 7 2 3" xfId="1480"/>
    <cellStyle name="Normal 3 7 2 3 2" xfId="9306"/>
    <cellStyle name="Normal 3 7 2 3 3" xfId="6093"/>
    <cellStyle name="Normal 3 7 2 4" xfId="1481"/>
    <cellStyle name="Normal 3 7 2 4 2" xfId="9307"/>
    <cellStyle name="Normal 3 7 2 4 3" xfId="6094"/>
    <cellStyle name="Normal 3 7 2 5" xfId="1482"/>
    <cellStyle name="Normal 3 7 2 5 2" xfId="9308"/>
    <cellStyle name="Normal 3 7 2 5 3" xfId="6095"/>
    <cellStyle name="Normal 3 7 2 6" xfId="9304"/>
    <cellStyle name="Normal 3 7 2 7" xfId="6091"/>
    <cellStyle name="Normal 3 7 3" xfId="1483"/>
    <cellStyle name="Normal 3 7 3 2" xfId="9309"/>
    <cellStyle name="Normal 3 7 3 3" xfId="6096"/>
    <cellStyle name="Normal 3 7 4" xfId="1484"/>
    <cellStyle name="Normal 3 7 4 2" xfId="9310"/>
    <cellStyle name="Normal 3 7 4 3" xfId="6097"/>
    <cellStyle name="Normal 3 7 5" xfId="1485"/>
    <cellStyle name="Normal 3 7 5 2" xfId="9311"/>
    <cellStyle name="Normal 3 7 5 3" xfId="6098"/>
    <cellStyle name="Normal 3 7 6" xfId="1486"/>
    <cellStyle name="Normal 3 7 6 2" xfId="9312"/>
    <cellStyle name="Normal 3 7 6 3" xfId="6099"/>
    <cellStyle name="Normal 3 7 7" xfId="9303"/>
    <cellStyle name="Normal 3 7 8" xfId="6090"/>
    <cellStyle name="Normal 3 8" xfId="1487"/>
    <cellStyle name="Normal 3 8 2" xfId="1488"/>
    <cellStyle name="Normal 3 8 2 2" xfId="9314"/>
    <cellStyle name="Normal 3 8 2 3" xfId="6101"/>
    <cellStyle name="Normal 3 8 3" xfId="1489"/>
    <cellStyle name="Normal 3 8 3 2" xfId="9315"/>
    <cellStyle name="Normal 3 8 3 3" xfId="6102"/>
    <cellStyle name="Normal 3 8 4" xfId="1490"/>
    <cellStyle name="Normal 3 8 4 2" xfId="9316"/>
    <cellStyle name="Normal 3 8 4 3" xfId="6103"/>
    <cellStyle name="Normal 3 8 5" xfId="1491"/>
    <cellStyle name="Normal 3 8 5 2" xfId="9317"/>
    <cellStyle name="Normal 3 8 5 3" xfId="6104"/>
    <cellStyle name="Normal 3 8 6" xfId="9313"/>
    <cellStyle name="Normal 3 8 7" xfId="6100"/>
    <cellStyle name="Normal 3 9" xfId="1492"/>
    <cellStyle name="Normal 3 9 2" xfId="9318"/>
    <cellStyle name="Normal 3 9 3" xfId="6105"/>
    <cellStyle name="Normal 3_постель Вилла" xfId="1493"/>
    <cellStyle name="Normal 30" xfId="1494"/>
    <cellStyle name="Normal 30 2" xfId="1495"/>
    <cellStyle name="Normal 30 3" xfId="1496"/>
    <cellStyle name="Normal 31" xfId="1497"/>
    <cellStyle name="Normal 31 2" xfId="1498"/>
    <cellStyle name="Normal 31 3" xfId="1499"/>
    <cellStyle name="Normal 32" xfId="1500"/>
    <cellStyle name="Normal 32 2" xfId="1501"/>
    <cellStyle name="Normal 32 3" xfId="1502"/>
    <cellStyle name="Normal 33" xfId="1503"/>
    <cellStyle name="Normal 33 2" xfId="1504"/>
    <cellStyle name="Normal 33 3" xfId="1505"/>
    <cellStyle name="Normal 34" xfId="1506"/>
    <cellStyle name="Normal 34 2" xfId="1507"/>
    <cellStyle name="Normal 34 3" xfId="1508"/>
    <cellStyle name="Normal 35" xfId="1509"/>
    <cellStyle name="Normal 35 2" xfId="1510"/>
    <cellStyle name="Normal 35 3" xfId="1511"/>
    <cellStyle name="Normal 36" xfId="1512"/>
    <cellStyle name="Normal 36 2" xfId="1513"/>
    <cellStyle name="Normal 36 3" xfId="1514"/>
    <cellStyle name="Normal 37" xfId="1515"/>
    <cellStyle name="Normal 37 2" xfId="1516"/>
    <cellStyle name="Normal 37 3" xfId="1517"/>
    <cellStyle name="Normal 38" xfId="1518"/>
    <cellStyle name="Normal 39" xfId="1519"/>
    <cellStyle name="Normal 4" xfId="1520"/>
    <cellStyle name="Normal 4 2" xfId="1521"/>
    <cellStyle name="Normal 4 3" xfId="1522"/>
    <cellStyle name="Normal 4 4" xfId="1523"/>
    <cellStyle name="Normal 40" xfId="1524"/>
    <cellStyle name="Normal 40 2" xfId="1525"/>
    <cellStyle name="Normal 40 3" xfId="1526"/>
    <cellStyle name="Normal 41" xfId="1527"/>
    <cellStyle name="Normal 41 2" xfId="1528"/>
    <cellStyle name="Normal 41 3" xfId="1529"/>
    <cellStyle name="Normal 42" xfId="1530"/>
    <cellStyle name="Normal 42 2" xfId="1531"/>
    <cellStyle name="Normal 42 3" xfId="1532"/>
    <cellStyle name="Normal 43" xfId="1533"/>
    <cellStyle name="Normal 43 2" xfId="1534"/>
    <cellStyle name="Normal 43 3" xfId="1535"/>
    <cellStyle name="Normal 44" xfId="1536"/>
    <cellStyle name="Normal 44 2" xfId="1537"/>
    <cellStyle name="Normal 44 3" xfId="1538"/>
    <cellStyle name="Normal 45" xfId="1539"/>
    <cellStyle name="Normal 45 2" xfId="1540"/>
    <cellStyle name="Normal 45 3" xfId="1541"/>
    <cellStyle name="Normal 46" xfId="1542"/>
    <cellStyle name="Normal 46 2" xfId="1543"/>
    <cellStyle name="Normal 46 3" xfId="1544"/>
    <cellStyle name="Normal 47" xfId="1545"/>
    <cellStyle name="Normal 47 2" xfId="1546"/>
    <cellStyle name="Normal 47 3" xfId="1547"/>
    <cellStyle name="Normal 48" xfId="1548"/>
    <cellStyle name="Normal 48 2" xfId="1549"/>
    <cellStyle name="Normal 48 3" xfId="1550"/>
    <cellStyle name="Normal 49" xfId="1551"/>
    <cellStyle name="Normal 5" xfId="1552"/>
    <cellStyle name="Normal 5 2" xfId="1553"/>
    <cellStyle name="Normal 5 3" xfId="1554"/>
    <cellStyle name="Normal 52" xfId="1555"/>
    <cellStyle name="Normal 53" xfId="1556"/>
    <cellStyle name="Normal 54" xfId="1557"/>
    <cellStyle name="Normal 55" xfId="1558"/>
    <cellStyle name="Normal 56" xfId="1559"/>
    <cellStyle name="Normal 57" xfId="1560"/>
    <cellStyle name="Normal 58" xfId="1561"/>
    <cellStyle name="Normal 59" xfId="1562"/>
    <cellStyle name="Normal 6" xfId="1563"/>
    <cellStyle name="Normal 6 10" xfId="1564"/>
    <cellStyle name="Normal 6 11" xfId="1565"/>
    <cellStyle name="Normal 6 12" xfId="1566"/>
    <cellStyle name="Normal 6 13" xfId="1567"/>
    <cellStyle name="Normal 6 14" xfId="1568"/>
    <cellStyle name="Normal 6 2" xfId="1569"/>
    <cellStyle name="Normal 6 2 10" xfId="1570"/>
    <cellStyle name="Normal 6 2 2" xfId="1571"/>
    <cellStyle name="Normal 6 2 2 2" xfId="1572"/>
    <cellStyle name="Normal 6 2 2 3" xfId="1573"/>
    <cellStyle name="Normal 6 2 2 4" xfId="1574"/>
    <cellStyle name="Normal 6 2 2 5" xfId="1575"/>
    <cellStyle name="Normal 6 2 2 6" xfId="1576"/>
    <cellStyle name="Normal 6 2 2 7" xfId="1577"/>
    <cellStyle name="Normal 6 2 2 8" xfId="1578"/>
    <cellStyle name="Normal 6 2 2 9" xfId="1579"/>
    <cellStyle name="Normal 6 2 3" xfId="1580"/>
    <cellStyle name="Normal 6 2 4" xfId="1581"/>
    <cellStyle name="Normal 6 2 5" xfId="1582"/>
    <cellStyle name="Normal 6 2 6" xfId="1583"/>
    <cellStyle name="Normal 6 2 7" xfId="1584"/>
    <cellStyle name="Normal 6 2 8" xfId="1585"/>
    <cellStyle name="Normal 6 2 9" xfId="1586"/>
    <cellStyle name="Normal 6 3" xfId="1587"/>
    <cellStyle name="Normal 6 4" xfId="1588"/>
    <cellStyle name="Normal 6 4 2" xfId="1589"/>
    <cellStyle name="Normal 6 5" xfId="1590"/>
    <cellStyle name="Normal 6 5 2" xfId="1591"/>
    <cellStyle name="Normal 6 6" xfId="1592"/>
    <cellStyle name="Normal 6 7" xfId="1593"/>
    <cellStyle name="Normal 6 7 2" xfId="1594"/>
    <cellStyle name="Normal 6 7 3" xfId="1595"/>
    <cellStyle name="Normal 6 7 4" xfId="1596"/>
    <cellStyle name="Normal 6 7 5" xfId="1597"/>
    <cellStyle name="Normal 6 7 6" xfId="1598"/>
    <cellStyle name="Normal 6 7 7" xfId="1599"/>
    <cellStyle name="Normal 6 7 8" xfId="1600"/>
    <cellStyle name="Normal 6 7 9" xfId="1601"/>
    <cellStyle name="Normal 6 8" xfId="1602"/>
    <cellStyle name="Normal 6 9" xfId="1603"/>
    <cellStyle name="Normal 60" xfId="1604"/>
    <cellStyle name="Normal 61" xfId="1605"/>
    <cellStyle name="Normal 62" xfId="1606"/>
    <cellStyle name="Normal 63" xfId="1607"/>
    <cellStyle name="Normal 64" xfId="1608"/>
    <cellStyle name="Normal 65" xfId="1609"/>
    <cellStyle name="Normal 66" xfId="1610"/>
    <cellStyle name="Normal 67" xfId="1611"/>
    <cellStyle name="Normal 68" xfId="1612"/>
    <cellStyle name="Normal 69" xfId="1613"/>
    <cellStyle name="Normal 7" xfId="1614"/>
    <cellStyle name="Normal 7 2" xfId="1615"/>
    <cellStyle name="Normal 7 2 2" xfId="1616"/>
    <cellStyle name="Normal 7 3" xfId="1617"/>
    <cellStyle name="Normal 7 3 2" xfId="1618"/>
    <cellStyle name="Normal 7 4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5 2" xfId="1626"/>
    <cellStyle name="Normal 75 3" xfId="1627"/>
    <cellStyle name="Normal 75 4" xfId="1628"/>
    <cellStyle name="Normal 75 5" xfId="1629"/>
    <cellStyle name="Normal 75 6" xfId="1630"/>
    <cellStyle name="Normal 75 7" xfId="1631"/>
    <cellStyle name="Normal 76" xfId="1632"/>
    <cellStyle name="Normal 76 2" xfId="1633"/>
    <cellStyle name="Normal 76 3" xfId="1634"/>
    <cellStyle name="Normal 76 4" xfId="1635"/>
    <cellStyle name="Normal 76 5" xfId="1636"/>
    <cellStyle name="Normal 76 6" xfId="1637"/>
    <cellStyle name="Normal 76 7" xfId="1638"/>
    <cellStyle name="Normal 77" xfId="1639"/>
    <cellStyle name="Normal 78" xfId="1640"/>
    <cellStyle name="Normal 79" xfId="1641"/>
    <cellStyle name="Normal 8" xfId="1642"/>
    <cellStyle name="Normal 8 2" xfId="1643"/>
    <cellStyle name="Normal 8 3" xfId="1644"/>
    <cellStyle name="Normal 8 4" xfId="1645"/>
    <cellStyle name="Normal 80" xfId="1646"/>
    <cellStyle name="Normal 81" xfId="1647"/>
    <cellStyle name="Normal 82" xfId="1648"/>
    <cellStyle name="Normal 83" xfId="1649"/>
    <cellStyle name="Normal 84" xfId="1650"/>
    <cellStyle name="Normal 85" xfId="1651"/>
    <cellStyle name="Normal 86" xfId="1652"/>
    <cellStyle name="Normal 88" xfId="1653"/>
    <cellStyle name="Normal 9" xfId="1654"/>
    <cellStyle name="Normal 9 2" xfId="1655"/>
    <cellStyle name="Normal 9 3" xfId="1656"/>
    <cellStyle name="Normal 90" xfId="1657"/>
    <cellStyle name="Normal 91" xfId="1658"/>
    <cellStyle name="Normal 92" xfId="1659"/>
    <cellStyle name="Normal 93" xfId="1660"/>
    <cellStyle name="Normal_# 41-Market &amp;Trends" xfId="1661"/>
    <cellStyle name="Normal1" xfId="14"/>
    <cellStyle name="Normal6" xfId="1662"/>
    <cellStyle name="Normal6Red" xfId="1663"/>
    <cellStyle name="normбlnм_laroux" xfId="1664"/>
    <cellStyle name="Note" xfId="1665"/>
    <cellStyle name="Note 2" xfId="9319"/>
    <cellStyle name="Note 2 2" xfId="5951"/>
    <cellStyle name="Note 3" xfId="6106"/>
    <cellStyle name="Number" xfId="1666"/>
    <cellStyle name="numbers" xfId="1667"/>
    <cellStyle name="№йєРАІ_±вЕё" xfId="1668"/>
    <cellStyle name="Ø›ŽÅ [0]_SCWHX012" xfId="1669"/>
    <cellStyle name="Ø›ŽÅ_SCWHX012" xfId="1670"/>
    <cellStyle name="Ôčíŕíńîâűé [0]_ďđĺäďđ-110_ďđĺäďđ-110 (2)" xfId="1671"/>
    <cellStyle name="Œ…‹??‚è [0.00]_Sheet1" xfId="1672"/>
    <cellStyle name="Œ…‹??‚è_Sheet1" xfId="1673"/>
    <cellStyle name="Organization" xfId="1674"/>
    <cellStyle name="Organization 2" xfId="9320"/>
    <cellStyle name="Organization 3" xfId="9298"/>
    <cellStyle name="Organization 4" xfId="6107"/>
    <cellStyle name="Organization 5" xfId="5971"/>
    <cellStyle name="Output" xfId="1675"/>
    <cellStyle name="Output 2" xfId="9321"/>
    <cellStyle name="Output 3" xfId="9297"/>
    <cellStyle name="Output 3 2" xfId="12583"/>
    <cellStyle name="Output 4" xfId="6108"/>
    <cellStyle name="Page_No" xfId="1676"/>
    <cellStyle name="paint" xfId="1677"/>
    <cellStyle name="paint 10" xfId="1678"/>
    <cellStyle name="paint 11" xfId="1679"/>
    <cellStyle name="paint 12" xfId="1680"/>
    <cellStyle name="paint 13" xfId="1681"/>
    <cellStyle name="paint 14" xfId="1682"/>
    <cellStyle name="paint 15" xfId="1683"/>
    <cellStyle name="paint 16" xfId="1684"/>
    <cellStyle name="paint 17" xfId="1685"/>
    <cellStyle name="paint 18" xfId="1686"/>
    <cellStyle name="paint 19" xfId="1687"/>
    <cellStyle name="paint 2" xfId="1688"/>
    <cellStyle name="paint 20" xfId="1689"/>
    <cellStyle name="paint 21" xfId="1690"/>
    <cellStyle name="paint 22" xfId="1691"/>
    <cellStyle name="paint 23" xfId="1692"/>
    <cellStyle name="paint 24" xfId="1693"/>
    <cellStyle name="paint 3" xfId="1694"/>
    <cellStyle name="paint 4" xfId="1695"/>
    <cellStyle name="paint 5" xfId="1696"/>
    <cellStyle name="paint 6" xfId="1697"/>
    <cellStyle name="paint 7" xfId="1698"/>
    <cellStyle name="paint 8" xfId="1699"/>
    <cellStyle name="paint 9" xfId="1700"/>
    <cellStyle name="Percent (0%)" xfId="1701"/>
    <cellStyle name="Percent (0)" xfId="1702"/>
    <cellStyle name="Percent (0) 2" xfId="1703"/>
    <cellStyle name="Percent [0.00]" xfId="1704"/>
    <cellStyle name="Percent [0]" xfId="1705"/>
    <cellStyle name="Percent [0] 2" xfId="1706"/>
    <cellStyle name="Percent [0] 2 2" xfId="1707"/>
    <cellStyle name="Percent [0] 3" xfId="1708"/>
    <cellStyle name="Percent [0] 4" xfId="1709"/>
    <cellStyle name="Percent [00]" xfId="1710"/>
    <cellStyle name="Percent [00] 10" xfId="1711"/>
    <cellStyle name="Percent [00] 11" xfId="1712"/>
    <cellStyle name="Percent [00] 12" xfId="1713"/>
    <cellStyle name="Percent [00] 13" xfId="1714"/>
    <cellStyle name="Percent [00] 14" xfId="1715"/>
    <cellStyle name="Percent [00] 15" xfId="1716"/>
    <cellStyle name="Percent [00] 16" xfId="1717"/>
    <cellStyle name="Percent [00] 17" xfId="1718"/>
    <cellStyle name="Percent [00] 18" xfId="1719"/>
    <cellStyle name="Percent [00] 19" xfId="1720"/>
    <cellStyle name="Percent [00] 2" xfId="1721"/>
    <cellStyle name="Percent [00] 2 2" xfId="1722"/>
    <cellStyle name="Percent [00] 20" xfId="1723"/>
    <cellStyle name="Percent [00] 21" xfId="1724"/>
    <cellStyle name="Percent [00] 22" xfId="1725"/>
    <cellStyle name="Percent [00] 23" xfId="1726"/>
    <cellStyle name="Percent [00] 24" xfId="1727"/>
    <cellStyle name="Percent [00] 3" xfId="1728"/>
    <cellStyle name="Percent [00] 4" xfId="1729"/>
    <cellStyle name="Percent [00] 5" xfId="1730"/>
    <cellStyle name="Percent [00] 6" xfId="1731"/>
    <cellStyle name="Percent [00] 7" xfId="1732"/>
    <cellStyle name="Percent [00] 8" xfId="1733"/>
    <cellStyle name="Percent [00] 9" xfId="1734"/>
    <cellStyle name="Percent [2]" xfId="1735"/>
    <cellStyle name="Percent [2] 2" xfId="1736"/>
    <cellStyle name="Percent 2" xfId="1737"/>
    <cellStyle name="Percent 2 2" xfId="1738"/>
    <cellStyle name="Percent 2 3" xfId="1739"/>
    <cellStyle name="Percent 2 4" xfId="1740"/>
    <cellStyle name="Percent 2 5" xfId="1741"/>
    <cellStyle name="Percent 3" xfId="1742"/>
    <cellStyle name="Percent_#6 Temps &amp; Contractors" xfId="1743"/>
    <cellStyle name="Pilkku_Valuation" xfId="1744"/>
    <cellStyle name="PillarData" xfId="1745"/>
    <cellStyle name="PillarHeading" xfId="1746"/>
    <cellStyle name="PillarText" xfId="1747"/>
    <cellStyle name="PillarTotal" xfId="1748"/>
    <cellStyle name="piw#" xfId="15"/>
    <cellStyle name="piw%" xfId="16"/>
    <cellStyle name="PrePop Currency (0)" xfId="1749"/>
    <cellStyle name="PrePop Currency (0) 10" xfId="1750"/>
    <cellStyle name="PrePop Currency (0) 11" xfId="1751"/>
    <cellStyle name="PrePop Currency (0) 12" xfId="1752"/>
    <cellStyle name="PrePop Currency (0) 13" xfId="1753"/>
    <cellStyle name="PrePop Currency (0) 14" xfId="1754"/>
    <cellStyle name="PrePop Currency (0) 15" xfId="1755"/>
    <cellStyle name="PrePop Currency (0) 16" xfId="1756"/>
    <cellStyle name="PrePop Currency (0) 17" xfId="1757"/>
    <cellStyle name="PrePop Currency (0) 18" xfId="1758"/>
    <cellStyle name="PrePop Currency (0) 19" xfId="1759"/>
    <cellStyle name="PrePop Currency (0) 2" xfId="1760"/>
    <cellStyle name="PrePop Currency (0) 2 2" xfId="1761"/>
    <cellStyle name="PrePop Currency (0) 20" xfId="1762"/>
    <cellStyle name="PrePop Currency (0) 21" xfId="1763"/>
    <cellStyle name="PrePop Currency (0) 22" xfId="1764"/>
    <cellStyle name="PrePop Currency (0) 23" xfId="1765"/>
    <cellStyle name="PrePop Currency (0) 24" xfId="1766"/>
    <cellStyle name="PrePop Currency (0) 3" xfId="1767"/>
    <cellStyle name="PrePop Currency (0) 4" xfId="1768"/>
    <cellStyle name="PrePop Currency (0) 5" xfId="1769"/>
    <cellStyle name="PrePop Currency (0) 6" xfId="1770"/>
    <cellStyle name="PrePop Currency (0) 7" xfId="1771"/>
    <cellStyle name="PrePop Currency (0) 8" xfId="1772"/>
    <cellStyle name="PrePop Currency (0) 9" xfId="1773"/>
    <cellStyle name="PrePop Currency (2)" xfId="1774"/>
    <cellStyle name="PrePop Currency (2) 10" xfId="1775"/>
    <cellStyle name="PrePop Currency (2) 11" xfId="1776"/>
    <cellStyle name="PrePop Currency (2) 12" xfId="1777"/>
    <cellStyle name="PrePop Currency (2) 13" xfId="1778"/>
    <cellStyle name="PrePop Currency (2) 14" xfId="1779"/>
    <cellStyle name="PrePop Currency (2) 15" xfId="1780"/>
    <cellStyle name="PrePop Currency (2) 16" xfId="1781"/>
    <cellStyle name="PrePop Currency (2) 17" xfId="1782"/>
    <cellStyle name="PrePop Currency (2) 18" xfId="1783"/>
    <cellStyle name="PrePop Currency (2) 19" xfId="1784"/>
    <cellStyle name="PrePop Currency (2) 2" xfId="1785"/>
    <cellStyle name="PrePop Currency (2) 2 2" xfId="1786"/>
    <cellStyle name="PrePop Currency (2) 20" xfId="1787"/>
    <cellStyle name="PrePop Currency (2) 21" xfId="1788"/>
    <cellStyle name="PrePop Currency (2) 22" xfId="1789"/>
    <cellStyle name="PrePop Currency (2) 23" xfId="1790"/>
    <cellStyle name="PrePop Currency (2) 24" xfId="1791"/>
    <cellStyle name="PrePop Currency (2) 3" xfId="1792"/>
    <cellStyle name="PrePop Currency (2) 4" xfId="1793"/>
    <cellStyle name="PrePop Currency (2) 5" xfId="1794"/>
    <cellStyle name="PrePop Currency (2) 6" xfId="1795"/>
    <cellStyle name="PrePop Currency (2) 7" xfId="1796"/>
    <cellStyle name="PrePop Currency (2) 8" xfId="1797"/>
    <cellStyle name="PrePop Currency (2) 9" xfId="1798"/>
    <cellStyle name="PrePop Units (0)" xfId="1799"/>
    <cellStyle name="PrePop Units (0) 10" xfId="1800"/>
    <cellStyle name="PrePop Units (0) 11" xfId="1801"/>
    <cellStyle name="PrePop Units (0) 12" xfId="1802"/>
    <cellStyle name="PrePop Units (0) 13" xfId="1803"/>
    <cellStyle name="PrePop Units (0) 14" xfId="1804"/>
    <cellStyle name="PrePop Units (0) 15" xfId="1805"/>
    <cellStyle name="PrePop Units (0) 16" xfId="1806"/>
    <cellStyle name="PrePop Units (0) 17" xfId="1807"/>
    <cellStyle name="PrePop Units (0) 18" xfId="1808"/>
    <cellStyle name="PrePop Units (0) 19" xfId="1809"/>
    <cellStyle name="PrePop Units (0) 2" xfId="1810"/>
    <cellStyle name="PrePop Units (0) 2 2" xfId="1811"/>
    <cellStyle name="PrePop Units (0) 20" xfId="1812"/>
    <cellStyle name="PrePop Units (0) 21" xfId="1813"/>
    <cellStyle name="PrePop Units (0) 22" xfId="1814"/>
    <cellStyle name="PrePop Units (0) 23" xfId="1815"/>
    <cellStyle name="PrePop Units (0) 24" xfId="1816"/>
    <cellStyle name="PrePop Units (0) 3" xfId="1817"/>
    <cellStyle name="PrePop Units (0) 4" xfId="1818"/>
    <cellStyle name="PrePop Units (0) 5" xfId="1819"/>
    <cellStyle name="PrePop Units (0) 6" xfId="1820"/>
    <cellStyle name="PrePop Units (0) 7" xfId="1821"/>
    <cellStyle name="PrePop Units (0) 8" xfId="1822"/>
    <cellStyle name="PrePop Units (0) 9" xfId="1823"/>
    <cellStyle name="PrePop Units (1)" xfId="1824"/>
    <cellStyle name="PrePop Units (1) 2" xfId="1825"/>
    <cellStyle name="PrePop Units (1) 2 2" xfId="1826"/>
    <cellStyle name="PrePop Units (1) 3" xfId="1827"/>
    <cellStyle name="PrePop Units (1) 4" xfId="1828"/>
    <cellStyle name="PrePop Units (2)" xfId="1829"/>
    <cellStyle name="PrePop Units (2) 10" xfId="1830"/>
    <cellStyle name="PrePop Units (2) 11" xfId="1831"/>
    <cellStyle name="PrePop Units (2) 12" xfId="1832"/>
    <cellStyle name="PrePop Units (2) 13" xfId="1833"/>
    <cellStyle name="PrePop Units (2) 14" xfId="1834"/>
    <cellStyle name="PrePop Units (2) 15" xfId="1835"/>
    <cellStyle name="PrePop Units (2) 16" xfId="1836"/>
    <cellStyle name="PrePop Units (2) 17" xfId="1837"/>
    <cellStyle name="PrePop Units (2) 18" xfId="1838"/>
    <cellStyle name="PrePop Units (2) 19" xfId="1839"/>
    <cellStyle name="PrePop Units (2) 2" xfId="1840"/>
    <cellStyle name="PrePop Units (2) 2 2" xfId="1841"/>
    <cellStyle name="PrePop Units (2) 20" xfId="1842"/>
    <cellStyle name="PrePop Units (2) 21" xfId="1843"/>
    <cellStyle name="PrePop Units (2) 22" xfId="1844"/>
    <cellStyle name="PrePop Units (2) 23" xfId="1845"/>
    <cellStyle name="PrePop Units (2) 24" xfId="1846"/>
    <cellStyle name="PrePop Units (2) 3" xfId="1847"/>
    <cellStyle name="PrePop Units (2) 4" xfId="1848"/>
    <cellStyle name="PrePop Units (2) 5" xfId="1849"/>
    <cellStyle name="PrePop Units (2) 6" xfId="1850"/>
    <cellStyle name="PrePop Units (2) 7" xfId="1851"/>
    <cellStyle name="PrePop Units (2) 8" xfId="1852"/>
    <cellStyle name="PrePop Units (2) 9" xfId="1853"/>
    <cellStyle name="Price_Body" xfId="17"/>
    <cellStyle name="PSChar" xfId="1854"/>
    <cellStyle name="PSHeading" xfId="1855"/>
    <cellStyle name="PSInt" xfId="1856"/>
    <cellStyle name="Report" xfId="1857"/>
    <cellStyle name="Report 2" xfId="1858"/>
    <cellStyle name="RMG - PB01.93" xfId="1859"/>
    <cellStyle name="RowLevel_1_DaysDepth (2)" xfId="1860"/>
    <cellStyle name="Rubles" xfId="1861"/>
    <cellStyle name="SAPBEXaggData" xfId="1862"/>
    <cellStyle name="SAPBEXaggData 2" xfId="9387"/>
    <cellStyle name="SAPBEXaggData 3" xfId="9200"/>
    <cellStyle name="SAPBEXaggData 3 2" xfId="12571"/>
    <cellStyle name="SAPBEXaggData 4" xfId="6109"/>
    <cellStyle name="SAPBEXaggDataEmph" xfId="1863"/>
    <cellStyle name="SAPBEXaggDataEmph 2" xfId="9388"/>
    <cellStyle name="SAPBEXaggDataEmph 3" xfId="9199"/>
    <cellStyle name="SAPBEXaggDataEmph 3 2" xfId="12467"/>
    <cellStyle name="SAPBEXaggDataEmph 4" xfId="6110"/>
    <cellStyle name="SAPBEXaggItem" xfId="1864"/>
    <cellStyle name="SAPBEXaggItem 2" xfId="9389"/>
    <cellStyle name="SAPBEXaggItem 3" xfId="9198"/>
    <cellStyle name="SAPBEXaggItem 3 2" xfId="5959"/>
    <cellStyle name="SAPBEXaggItem 4" xfId="6111"/>
    <cellStyle name="SAPBEXaggItemX" xfId="1865"/>
    <cellStyle name="SAPBEXaggItemX 2" xfId="9390"/>
    <cellStyle name="SAPBEXaggItemX 3" xfId="9197"/>
    <cellStyle name="SAPBEXaggItemX 3 2" xfId="12568"/>
    <cellStyle name="SAPBEXaggItemX 4" xfId="6112"/>
    <cellStyle name="SAPBEXchaText" xfId="1866"/>
    <cellStyle name="SAPBEXchaText 2" xfId="9391"/>
    <cellStyle name="SAPBEXchaText 3" xfId="9196"/>
    <cellStyle name="SAPBEXchaText 3 2" xfId="12615"/>
    <cellStyle name="SAPBEXchaText 4" xfId="6113"/>
    <cellStyle name="SAPBEXexcBad7" xfId="1867"/>
    <cellStyle name="SAPBEXexcBad7 2" xfId="9392"/>
    <cellStyle name="SAPBEXexcBad7 3" xfId="9195"/>
    <cellStyle name="SAPBEXexcBad7 3 2" xfId="12570"/>
    <cellStyle name="SAPBEXexcBad7 4" xfId="6114"/>
    <cellStyle name="SAPBEXexcBad8" xfId="1868"/>
    <cellStyle name="SAPBEXexcBad8 2" xfId="9393"/>
    <cellStyle name="SAPBEXexcBad8 3" xfId="9194"/>
    <cellStyle name="SAPBEXexcBad8 3 2" xfId="12619"/>
    <cellStyle name="SAPBEXexcBad8 4" xfId="6115"/>
    <cellStyle name="SAPBEXexcBad9" xfId="1869"/>
    <cellStyle name="SAPBEXexcBad9 2" xfId="9394"/>
    <cellStyle name="SAPBEXexcBad9 3" xfId="9193"/>
    <cellStyle name="SAPBEXexcBad9 3 2" xfId="5960"/>
    <cellStyle name="SAPBEXexcBad9 4" xfId="6116"/>
    <cellStyle name="SAPBEXexcCritical4" xfId="1870"/>
    <cellStyle name="SAPBEXexcCritical4 2" xfId="9395"/>
    <cellStyle name="SAPBEXexcCritical4 3" xfId="9192"/>
    <cellStyle name="SAPBEXexcCritical4 3 2" xfId="12466"/>
    <cellStyle name="SAPBEXexcCritical4 4" xfId="6117"/>
    <cellStyle name="SAPBEXexcCritical5" xfId="1871"/>
    <cellStyle name="SAPBEXexcCritical5 2" xfId="9396"/>
    <cellStyle name="SAPBEXexcCritical5 3" xfId="9191"/>
    <cellStyle name="SAPBEXexcCritical5 3 2" xfId="12569"/>
    <cellStyle name="SAPBEXexcCritical5 4" xfId="6118"/>
    <cellStyle name="SAPBEXexcCritical6" xfId="1872"/>
    <cellStyle name="SAPBEXexcCritical6 2" xfId="9397"/>
    <cellStyle name="SAPBEXexcCritical6 3" xfId="9190"/>
    <cellStyle name="SAPBEXexcCritical6 3 2" xfId="12618"/>
    <cellStyle name="SAPBEXexcCritical6 4" xfId="6119"/>
    <cellStyle name="SAPBEXexcGood1" xfId="1873"/>
    <cellStyle name="SAPBEXexcGood1 2" xfId="9398"/>
    <cellStyle name="SAPBEXexcGood1 3" xfId="9189"/>
    <cellStyle name="SAPBEXexcGood1 3 2" xfId="5961"/>
    <cellStyle name="SAPBEXexcGood1 4" xfId="6120"/>
    <cellStyle name="SAPBEXexcGood2" xfId="1874"/>
    <cellStyle name="SAPBEXexcGood2 2" xfId="9399"/>
    <cellStyle name="SAPBEXexcGood2 3" xfId="9188"/>
    <cellStyle name="SAPBEXexcGood2 3 2" xfId="12576"/>
    <cellStyle name="SAPBEXexcGood2 4" xfId="6121"/>
    <cellStyle name="SAPBEXexcGood3" xfId="1875"/>
    <cellStyle name="SAPBEXexcGood3 2" xfId="9400"/>
    <cellStyle name="SAPBEXexcGood3 3" xfId="9187"/>
    <cellStyle name="SAPBEXexcGood3 3 2" xfId="12465"/>
    <cellStyle name="SAPBEXexcGood3 4" xfId="6122"/>
    <cellStyle name="SAPBEXfilterDrill" xfId="1876"/>
    <cellStyle name="SAPBEXfilterDrill 2" xfId="9401"/>
    <cellStyle name="SAPBEXfilterDrill 3" xfId="9186"/>
    <cellStyle name="SAPBEXfilterDrill 3 2" xfId="12617"/>
    <cellStyle name="SAPBEXfilterDrill 4" xfId="6123"/>
    <cellStyle name="SAPBEXfilterItem" xfId="1877"/>
    <cellStyle name="SAPBEXfilterItem 2" xfId="9402"/>
    <cellStyle name="SAPBEXfilterItem 3" xfId="6124"/>
    <cellStyle name="SAPBEXfilterItem 4" xfId="8800"/>
    <cellStyle name="SAPBEXfilterText" xfId="1878"/>
    <cellStyle name="SAPBEXformats" xfId="1879"/>
    <cellStyle name="SAPBEXformats 2" xfId="9403"/>
    <cellStyle name="SAPBEXformats 3" xfId="9185"/>
    <cellStyle name="SAPBEXformats 3 2" xfId="12567"/>
    <cellStyle name="SAPBEXformats 4" xfId="6125"/>
    <cellStyle name="SAPBEXheaderItem" xfId="1880"/>
    <cellStyle name="SAPBEXheaderItem 2" xfId="9404"/>
    <cellStyle name="SAPBEXheaderItem 3" xfId="9184"/>
    <cellStyle name="SAPBEXheaderItem 3 2" xfId="12464"/>
    <cellStyle name="SAPBEXheaderItem 4" xfId="6126"/>
    <cellStyle name="SAPBEXheaderText" xfId="1881"/>
    <cellStyle name="SAPBEXheaderText 2" xfId="9405"/>
    <cellStyle name="SAPBEXheaderText 3" xfId="9183"/>
    <cellStyle name="SAPBEXheaderText 3 2" xfId="5963"/>
    <cellStyle name="SAPBEXheaderText 4" xfId="6127"/>
    <cellStyle name="SAPBEXHLevel0" xfId="18"/>
    <cellStyle name="SAPBEXHLevel0 2" xfId="9118"/>
    <cellStyle name="SAPBEXHLevel0 3" xfId="12038"/>
    <cellStyle name="SAPBEXHLevel0 3 2" xfId="12524"/>
    <cellStyle name="SAPBEXHLevel0 4" xfId="5910"/>
    <cellStyle name="SAPBEXHLevel0X" xfId="1882"/>
    <cellStyle name="SAPBEXHLevel0X 2" xfId="9406"/>
    <cellStyle name="SAPBEXHLevel0X 3" xfId="9182"/>
    <cellStyle name="SAPBEXHLevel0X 3 2" xfId="12616"/>
    <cellStyle name="SAPBEXHLevel0X 4" xfId="6128"/>
    <cellStyle name="SAPBEXHLevel1" xfId="19"/>
    <cellStyle name="SAPBEXHLevel1 2" xfId="9119"/>
    <cellStyle name="SAPBEXHLevel1 3" xfId="9125"/>
    <cellStyle name="SAPBEXHLevel1 3 2" xfId="12455"/>
    <cellStyle name="SAPBEXHLevel1 4" xfId="5911"/>
    <cellStyle name="SAPBEXHLevel1X" xfId="1883"/>
    <cellStyle name="SAPBEXHLevel1X 2" xfId="9407"/>
    <cellStyle name="SAPBEXHLevel1X 3" xfId="9181"/>
    <cellStyle name="SAPBEXHLevel1X 3 2" xfId="5964"/>
    <cellStyle name="SAPBEXHLevel1X 4" xfId="6129"/>
    <cellStyle name="SAPBEXHLevel2" xfId="20"/>
    <cellStyle name="SAPBEXHLevel2 2" xfId="9120"/>
    <cellStyle name="SAPBEXHLevel2 3" xfId="12030"/>
    <cellStyle name="SAPBEXHLevel2 3 2" xfId="12523"/>
    <cellStyle name="SAPBEXHLevel2 4" xfId="5912"/>
    <cellStyle name="SAPBEXHLevel2X" xfId="1884"/>
    <cellStyle name="SAPBEXHLevel2X 2" xfId="9408"/>
    <cellStyle name="SAPBEXHLevel2X 3" xfId="9180"/>
    <cellStyle name="SAPBEXHLevel2X 3 2" xfId="12463"/>
    <cellStyle name="SAPBEXHLevel2X 4" xfId="6130"/>
    <cellStyle name="SAPBEXHLevel3" xfId="21"/>
    <cellStyle name="SAPBEXHLevel3 2" xfId="9121"/>
    <cellStyle name="SAPBEXHLevel3 3" xfId="12029"/>
    <cellStyle name="SAPBEXHLevel3 3 2" xfId="12632"/>
    <cellStyle name="SAPBEXHLevel3 4" xfId="5913"/>
    <cellStyle name="SAPBEXHLevel3X" xfId="1885"/>
    <cellStyle name="SAPBEXHLevel3X 2" xfId="9409"/>
    <cellStyle name="SAPBEXHLevel3X 3" xfId="9179"/>
    <cellStyle name="SAPBEXHLevel3X 3 2" xfId="12638"/>
    <cellStyle name="SAPBEXHLevel3X 4" xfId="6131"/>
    <cellStyle name="SAPBEXresData" xfId="1886"/>
    <cellStyle name="SAPBEXresData 2" xfId="9410"/>
    <cellStyle name="SAPBEXresData 3" xfId="9178"/>
    <cellStyle name="SAPBEXresData 3 2" xfId="5962"/>
    <cellStyle name="SAPBEXresData 4" xfId="6132"/>
    <cellStyle name="SAPBEXresDataEmph" xfId="1887"/>
    <cellStyle name="SAPBEXresDataEmph 2" xfId="9411"/>
    <cellStyle name="SAPBEXresDataEmph 3" xfId="9177"/>
    <cellStyle name="SAPBEXresDataEmph 3 2" xfId="12462"/>
    <cellStyle name="SAPBEXresDataEmph 4" xfId="6133"/>
    <cellStyle name="SAPBEXresItem" xfId="1888"/>
    <cellStyle name="SAPBEXresItem 2" xfId="9412"/>
    <cellStyle name="SAPBEXresItem 3" xfId="9176"/>
    <cellStyle name="SAPBEXresItem 3 2" xfId="12541"/>
    <cellStyle name="SAPBEXresItem 4" xfId="6134"/>
    <cellStyle name="SAPBEXresItemX" xfId="1889"/>
    <cellStyle name="SAPBEXresItemX 2" xfId="9413"/>
    <cellStyle name="SAPBEXresItemX 3" xfId="9175"/>
    <cellStyle name="SAPBEXresItemX 3 2" xfId="12461"/>
    <cellStyle name="SAPBEXresItemX 4" xfId="6135"/>
    <cellStyle name="SAPBEXstdData" xfId="1890"/>
    <cellStyle name="SAPBEXstdData 2" xfId="9414"/>
    <cellStyle name="SAPBEXstdData 3" xfId="9174"/>
    <cellStyle name="SAPBEXstdData 3 2" xfId="12566"/>
    <cellStyle name="SAPBEXstdData 4" xfId="6136"/>
    <cellStyle name="SAPBEXstdDataEmph" xfId="1891"/>
    <cellStyle name="SAPBEXstdDataEmph 2" xfId="9415"/>
    <cellStyle name="SAPBEXstdDataEmph 3" xfId="9173"/>
    <cellStyle name="SAPBEXstdDataEmph 3 2" xfId="12460"/>
    <cellStyle name="SAPBEXstdDataEmph 4" xfId="6137"/>
    <cellStyle name="SAPBEXstdItem" xfId="1892"/>
    <cellStyle name="SAPBEXstdItem 2" xfId="9416"/>
    <cellStyle name="SAPBEXstdItem 3" xfId="9172"/>
    <cellStyle name="SAPBEXstdItem 3 2" xfId="5965"/>
    <cellStyle name="SAPBEXstdItem 4" xfId="6138"/>
    <cellStyle name="SAPBEXstdItemX" xfId="1893"/>
    <cellStyle name="SAPBEXstdItemX 2" xfId="9417"/>
    <cellStyle name="SAPBEXstdItemX 3" xfId="9171"/>
    <cellStyle name="SAPBEXstdItemX 3 2" xfId="12613"/>
    <cellStyle name="SAPBEXstdItemX 4" xfId="6139"/>
    <cellStyle name="SAPBEXtitle" xfId="1894"/>
    <cellStyle name="SAPBEXundefined" xfId="1895"/>
    <cellStyle name="SAPBEXundefined 2" xfId="9418"/>
    <cellStyle name="SAPBEXundefined 3" xfId="9170"/>
    <cellStyle name="SAPBEXundefined 3 2" xfId="12565"/>
    <cellStyle name="SAPBEXundefined 4" xfId="6140"/>
    <cellStyle name="SHEET" xfId="1896"/>
    <cellStyle name="small" xfId="1897"/>
    <cellStyle name="Social Security #" xfId="1898"/>
    <cellStyle name="sonhead" xfId="1899"/>
    <cellStyle name="sonscript" xfId="1900"/>
    <cellStyle name="sontitle" xfId="1901"/>
    <cellStyle name="stand_bord" xfId="1902"/>
    <cellStyle name="Standard_Budget revision 2000" xfId="1903"/>
    <cellStyle name="Style 1" xfId="1904"/>
    <cellStyle name="Style 1 10" xfId="1905"/>
    <cellStyle name="Style 1 11" xfId="1906"/>
    <cellStyle name="Style 1 12" xfId="1907"/>
    <cellStyle name="Style 1 13" xfId="1908"/>
    <cellStyle name="Style 1 14" xfId="1909"/>
    <cellStyle name="Style 1 15" xfId="1910"/>
    <cellStyle name="Style 1 16" xfId="1911"/>
    <cellStyle name="Style 1 17" xfId="1912"/>
    <cellStyle name="Style 1 18" xfId="1913"/>
    <cellStyle name="Style 1 19" xfId="1914"/>
    <cellStyle name="Style 1 2" xfId="1915"/>
    <cellStyle name="Style 1 2 2" xfId="1916"/>
    <cellStyle name="Style 1 20" xfId="1917"/>
    <cellStyle name="Style 1 21" xfId="1918"/>
    <cellStyle name="Style 1 22" xfId="1919"/>
    <cellStyle name="Style 1 23" xfId="1920"/>
    <cellStyle name="Style 1 24" xfId="1921"/>
    <cellStyle name="Style 1 25" xfId="1922"/>
    <cellStyle name="Style 1 26" xfId="1923"/>
    <cellStyle name="Style 1 27" xfId="1924"/>
    <cellStyle name="Style 1 3" xfId="1925"/>
    <cellStyle name="Style 1 4" xfId="1926"/>
    <cellStyle name="Style 1 5" xfId="1927"/>
    <cellStyle name="Style 1 6" xfId="1928"/>
    <cellStyle name="Style 1 7" xfId="1929"/>
    <cellStyle name="Style 1 8" xfId="1930"/>
    <cellStyle name="Style 1 9" xfId="1931"/>
    <cellStyle name="Style 2" xfId="1932"/>
    <cellStyle name="Style 2 2" xfId="1933"/>
    <cellStyle name="Style 2 3" xfId="1934"/>
    <cellStyle name="Style 2 4" xfId="5516"/>
    <cellStyle name="Style 3" xfId="1935"/>
    <cellStyle name="Style 4" xfId="1936"/>
    <cellStyle name="swiss" xfId="1937"/>
    <cellStyle name="swiss input" xfId="1938"/>
    <cellStyle name="swiss input1" xfId="1939"/>
    <cellStyle name="swiss input2" xfId="1940"/>
    <cellStyle name="swiss spec" xfId="1941"/>
    <cellStyle name="Text" xfId="1942"/>
    <cellStyle name="Text Indent A" xfId="1943"/>
    <cellStyle name="Text Indent A 10" xfId="1944"/>
    <cellStyle name="Text Indent A 11" xfId="1945"/>
    <cellStyle name="Text Indent A 12" xfId="1946"/>
    <cellStyle name="Text Indent A 13" xfId="1947"/>
    <cellStyle name="Text Indent A 14" xfId="1948"/>
    <cellStyle name="Text Indent A 15" xfId="1949"/>
    <cellStyle name="Text Indent A 16" xfId="1950"/>
    <cellStyle name="Text Indent A 17" xfId="1951"/>
    <cellStyle name="Text Indent A 18" xfId="1952"/>
    <cellStyle name="Text Indent A 19" xfId="1953"/>
    <cellStyle name="Text Indent A 2" xfId="1954"/>
    <cellStyle name="Text Indent A 20" xfId="1955"/>
    <cellStyle name="Text Indent A 21" xfId="1956"/>
    <cellStyle name="Text Indent A 22" xfId="1957"/>
    <cellStyle name="Text Indent A 23" xfId="1958"/>
    <cellStyle name="Text Indent A 24" xfId="1959"/>
    <cellStyle name="Text Indent A 3" xfId="1960"/>
    <cellStyle name="Text Indent A 4" xfId="1961"/>
    <cellStyle name="Text Indent A 5" xfId="1962"/>
    <cellStyle name="Text Indent A 6" xfId="1963"/>
    <cellStyle name="Text Indent A 7" xfId="1964"/>
    <cellStyle name="Text Indent A 8" xfId="1965"/>
    <cellStyle name="Text Indent A 9" xfId="1966"/>
    <cellStyle name="Text Indent B" xfId="1967"/>
    <cellStyle name="Text Indent B 2" xfId="1968"/>
    <cellStyle name="Text Indent B 2 2" xfId="1969"/>
    <cellStyle name="Text Indent B 3" xfId="1970"/>
    <cellStyle name="Text Indent B 4" xfId="1971"/>
    <cellStyle name="Text Indent C" xfId="1972"/>
    <cellStyle name="Text Indent C 2" xfId="1973"/>
    <cellStyle name="Text Indent C 2 2" xfId="1974"/>
    <cellStyle name="Text Indent C 3" xfId="1975"/>
    <cellStyle name="Text Indent C 4" xfId="1976"/>
    <cellStyle name="Thousands [0.0]" xfId="1977"/>
    <cellStyle name="Thousands [0.00]" xfId="1978"/>
    <cellStyle name="Thousands [0]" xfId="1979"/>
    <cellStyle name="Thousands-$ [0.0]" xfId="1980"/>
    <cellStyle name="Thousands-$ [0.00]" xfId="1981"/>
    <cellStyle name="Thousands-$ [0]" xfId="1982"/>
    <cellStyle name="Tickmark" xfId="1983"/>
    <cellStyle name="Time" xfId="1984"/>
    <cellStyle name="Time (20:50)" xfId="1985"/>
    <cellStyle name="Time (20:50:35)" xfId="1986"/>
    <cellStyle name="Time (8:50 PM)" xfId="1987"/>
    <cellStyle name="Time (8:50:35 PM)" xfId="1988"/>
    <cellStyle name="Time_DaysDepth (2)" xfId="1989"/>
    <cellStyle name="TimeEnd" xfId="1990"/>
    <cellStyle name="TimeSpent" xfId="1991"/>
    <cellStyle name="Title" xfId="1992"/>
    <cellStyle name="Title 2" xfId="1993"/>
    <cellStyle name="Title 3" xfId="1994"/>
    <cellStyle name="Title 4" xfId="5517"/>
    <cellStyle name="TitleEvid" xfId="1995"/>
    <cellStyle name="Total" xfId="1996"/>
    <cellStyle name="Total 2" xfId="1997"/>
    <cellStyle name="Total 3" xfId="1998"/>
    <cellStyle name="Total 3 2" xfId="9420"/>
    <cellStyle name="Total 3 2 2" xfId="12626"/>
    <cellStyle name="Total 3 3" xfId="6142"/>
    <cellStyle name="Total 4" xfId="5518"/>
    <cellStyle name="Total 4 2" xfId="12090"/>
    <cellStyle name="Total 4 2 2" xfId="12526"/>
    <cellStyle name="Total 4 3" xfId="8793"/>
    <cellStyle name="Total 5" xfId="9419"/>
    <cellStyle name="Total 5 2" xfId="5950"/>
    <cellStyle name="Total 6" xfId="6141"/>
    <cellStyle name="Total1" xfId="1999"/>
    <cellStyle name="Total2" xfId="2000"/>
    <cellStyle name="Total2 2" xfId="9421"/>
    <cellStyle name="Total2 2 2" xfId="5949"/>
    <cellStyle name="Total2 3" xfId="9166"/>
    <cellStyle name="Total2 3 2" xfId="12564"/>
    <cellStyle name="Total2 4" xfId="6143"/>
    <cellStyle name="TotalPage" xfId="2001"/>
    <cellStyle name="Währung [0]_Bal sheet - Liab. IHSW" xfId="2002"/>
    <cellStyle name="Währung_Bal sheet - Liab. IHSW" xfId="2003"/>
    <cellStyle name="Warning Text" xfId="2004"/>
    <cellStyle name="Wдhrung [0]_laroux" xfId="2005"/>
    <cellStyle name="Wдhrung_laroux" xfId="2006"/>
    <cellStyle name="Year EN" xfId="2007"/>
    <cellStyle name="Year RU" xfId="2008"/>
    <cellStyle name="А_жел" xfId="2009"/>
    <cellStyle name="Беззащитный" xfId="22"/>
    <cellStyle name="Беззащитный 2" xfId="5459"/>
    <cellStyle name="Беззащитный 2 2" xfId="5755"/>
    <cellStyle name="Беззащитный 2 3" xfId="5752"/>
    <cellStyle name="Беззащитный 2 4" xfId="5754"/>
    <cellStyle name="Гиперссылка 2" xfId="23"/>
    <cellStyle name="Гиперссылка 2 2" xfId="2010"/>
    <cellStyle name="Гиперссылка 3" xfId="2011"/>
    <cellStyle name="Гиперссылка 4" xfId="2012"/>
    <cellStyle name="Гиперссылка 5" xfId="2013"/>
    <cellStyle name="Гиперссылка 6" xfId="2014"/>
    <cellStyle name="Гиперссылка 6 2" xfId="2015"/>
    <cellStyle name="Гиперссылка 7" xfId="2016"/>
    <cellStyle name="Гиперссылка 8" xfId="5907"/>
    <cellStyle name="Группа" xfId="2017"/>
    <cellStyle name="Дата" xfId="2018"/>
    <cellStyle name="Денежный (0)" xfId="2019"/>
    <cellStyle name="Денежный 2" xfId="2020"/>
    <cellStyle name="Денежный 3" xfId="2021"/>
    <cellStyle name="ДЮё¶ [0]_±вЕё" xfId="2022"/>
    <cellStyle name="ДЮё¶_±вЕё" xfId="2023"/>
    <cellStyle name="ЕлИ­ [0]_±вЕё" xfId="2024"/>
    <cellStyle name="ЕлИ­_±вЕё" xfId="2025"/>
    <cellStyle name="Заг" xfId="2026"/>
    <cellStyle name="Заг 2" xfId="9422"/>
    <cellStyle name="Заг 3" xfId="9165"/>
    <cellStyle name="Заг 4" xfId="6144"/>
    <cellStyle name="Заг 5" xfId="12595"/>
    <cellStyle name="Заголовок" xfId="2027"/>
    <cellStyle name="Заголовок 5" xfId="9423"/>
    <cellStyle name="Заголовок 5 2" xfId="12578"/>
    <cellStyle name="Заголовок 6" xfId="6145"/>
    <cellStyle name="Заголовок таблицы" xfId="2028"/>
    <cellStyle name="Заголовок1" xfId="2029"/>
    <cellStyle name="Заголовок2" xfId="2030"/>
    <cellStyle name="Защитный" xfId="24"/>
    <cellStyle name="Защитный 2" xfId="5460"/>
    <cellStyle name="Защитный 2 2" xfId="5756"/>
    <cellStyle name="Защитный 2 3" xfId="5751"/>
    <cellStyle name="Защитный 2 4" xfId="5753"/>
    <cellStyle name="Звезды" xfId="2031"/>
    <cellStyle name="Звезды 10" xfId="12557"/>
    <cellStyle name="Звезды 2" xfId="2032"/>
    <cellStyle name="Звезды 2 2" xfId="9425"/>
    <cellStyle name="Звезды 2 3" xfId="9163"/>
    <cellStyle name="Звезды 2 4" xfId="6147"/>
    <cellStyle name="Звезды 2 5" xfId="12528"/>
    <cellStyle name="Звезды 3" xfId="2033"/>
    <cellStyle name="Звезды 3 2" xfId="9426"/>
    <cellStyle name="Звезды 3 3" xfId="9162"/>
    <cellStyle name="Звезды 3 4" xfId="6148"/>
    <cellStyle name="Звезды 3 5" xfId="12556"/>
    <cellStyle name="Звезды 4" xfId="2034"/>
    <cellStyle name="Звезды 4 2" xfId="9427"/>
    <cellStyle name="Звезды 4 3" xfId="9161"/>
    <cellStyle name="Звезды 4 4" xfId="6149"/>
    <cellStyle name="Звезды 4 5" xfId="12480"/>
    <cellStyle name="Звезды 5" xfId="2035"/>
    <cellStyle name="Звезды 5 2" xfId="9428"/>
    <cellStyle name="Звезды 5 3" xfId="9160"/>
    <cellStyle name="Звезды 5 4" xfId="6150"/>
    <cellStyle name="Звезды 5 5" xfId="6085"/>
    <cellStyle name="Звезды 6" xfId="2036"/>
    <cellStyle name="Звезды 6 2" xfId="9429"/>
    <cellStyle name="Звезды 6 3" xfId="9159"/>
    <cellStyle name="Звезды 6 4" xfId="6151"/>
    <cellStyle name="Звезды 6 5" xfId="12479"/>
    <cellStyle name="Звезды 7" xfId="9424"/>
    <cellStyle name="Звезды 8" xfId="9164"/>
    <cellStyle name="Звезды 9" xfId="6146"/>
    <cellStyle name="ЗҐБШ_±ё№МВчАМ" xfId="2037"/>
    <cellStyle name="КАНДАГАЧ тел3-33-96" xfId="25"/>
    <cellStyle name="КАНДАГАЧ тел3-33-96 2" xfId="2038"/>
    <cellStyle name="Код строки" xfId="2039"/>
    <cellStyle name="Код строки 2" xfId="9430"/>
    <cellStyle name="Код строки 3" xfId="9158"/>
    <cellStyle name="Код строки 4" xfId="6152"/>
    <cellStyle name="Код строки 5" xfId="12594"/>
    <cellStyle name="Контрагенты 4" xfId="2040"/>
    <cellStyle name="Контрагенты 4 2" xfId="9431"/>
    <cellStyle name="Контрагенты 4 3" xfId="9157"/>
    <cellStyle name="Контрагенты 4 4" xfId="6153"/>
    <cellStyle name="Контрагенты 4 5" xfId="12478"/>
    <cellStyle name="Название 2" xfId="2041"/>
    <cellStyle name="Название 2 2" xfId="9432"/>
    <cellStyle name="Название 2 3" xfId="9156"/>
    <cellStyle name="Название 2 4" xfId="6154"/>
    <cellStyle name="Название 2 5" xfId="12548"/>
    <cellStyle name="Название 3" xfId="2042"/>
    <cellStyle name="Название 3 2" xfId="9433"/>
    <cellStyle name="Название 3 3" xfId="9155"/>
    <cellStyle name="Название 3 4" xfId="6155"/>
    <cellStyle name="Название 3 5" xfId="5972"/>
    <cellStyle name="Название 4" xfId="2043"/>
    <cellStyle name="Название 4 2" xfId="9434"/>
    <cellStyle name="Название 4 3" xfId="9154"/>
    <cellStyle name="Название 4 4" xfId="6156"/>
    <cellStyle name="Название 4 5" xfId="12640"/>
    <cellStyle name="Название 5" xfId="2044"/>
    <cellStyle name="Название 5 2" xfId="9435"/>
    <cellStyle name="Название 5 3" xfId="9153"/>
    <cellStyle name="Название 5 4" xfId="6157"/>
    <cellStyle name="Название 5 5" xfId="12549"/>
    <cellStyle name="Обычный" xfId="0" builtinId="0"/>
    <cellStyle name="Обычный 10" xfId="2045"/>
    <cellStyle name="Обычный 10 10" xfId="2046"/>
    <cellStyle name="Обычный 10 10 10" xfId="2047"/>
    <cellStyle name="Обычный 10 10 10 2" xfId="2048"/>
    <cellStyle name="Обычный 10 10 10 2 2" xfId="9438"/>
    <cellStyle name="Обычный 10 10 10 2 3" xfId="6160"/>
    <cellStyle name="Обычный 10 10 10 3" xfId="9437"/>
    <cellStyle name="Обычный 10 10 10 4" xfId="6159"/>
    <cellStyle name="Обычный 10 10 11" xfId="2049"/>
    <cellStyle name="Обычный 10 10 11 2" xfId="9439"/>
    <cellStyle name="Обычный 10 10 11 3" xfId="6161"/>
    <cellStyle name="Обычный 10 10 12" xfId="2050"/>
    <cellStyle name="Обычный 10 10 12 2" xfId="9440"/>
    <cellStyle name="Обычный 10 10 12 3" xfId="6162"/>
    <cellStyle name="Обычный 10 10 13" xfId="5666"/>
    <cellStyle name="Обычный 10 10 13 2" xfId="8909"/>
    <cellStyle name="Обычный 10 10 13 3" xfId="12204"/>
    <cellStyle name="Обычный 10 10 13 4" xfId="5903"/>
    <cellStyle name="Обычный 10 10 14" xfId="9436"/>
    <cellStyle name="Обычный 10 10 15" xfId="6158"/>
    <cellStyle name="Обычный 10 10 16" xfId="5757"/>
    <cellStyle name="Обычный 10 10 16 2" xfId="12285"/>
    <cellStyle name="Обычный 10 10 16 3" xfId="8990"/>
    <cellStyle name="Обычный 10 10 2" xfId="2051"/>
    <cellStyle name="Обычный 10 10 2 10" xfId="5667"/>
    <cellStyle name="Обычный 10 10 2 10 2" xfId="12205"/>
    <cellStyle name="Обычный 10 10 2 10 3" xfId="8910"/>
    <cellStyle name="Обычный 10 10 2 11" xfId="9441"/>
    <cellStyle name="Обычный 10 10 2 12" xfId="6163"/>
    <cellStyle name="Обычный 10 10 2 2" xfId="2052"/>
    <cellStyle name="Обычный 10 10 2 2 2" xfId="2053"/>
    <cellStyle name="Обычный 10 10 2 3" xfId="2054"/>
    <cellStyle name="Обычный 10 10 2 3 10" xfId="2055"/>
    <cellStyle name="Обычный 10 10 2 3 10 2" xfId="9443"/>
    <cellStyle name="Обычный 10 10 2 3 10 3" xfId="6165"/>
    <cellStyle name="Обычный 10 10 2 3 11" xfId="2056"/>
    <cellStyle name="Обычный 10 10 2 3 11 2" xfId="2057"/>
    <cellStyle name="Обычный 10 10 2 3 11 2 2" xfId="9445"/>
    <cellStyle name="Обычный 10 10 2 3 11 2 3" xfId="6167"/>
    <cellStyle name="Обычный 10 10 2 3 11 3" xfId="6166"/>
    <cellStyle name="Обычный 10 10 2 3 11 4" xfId="9444"/>
    <cellStyle name="Обычный 10 10 2 3 11 5" xfId="5904"/>
    <cellStyle name="Обычный 10 10 2 3 12" xfId="5595"/>
    <cellStyle name="Обычный 10 10 2 3 12 2" xfId="12133"/>
    <cellStyle name="Обычный 10 10 2 3 12 3" xfId="8838"/>
    <cellStyle name="Обычный 10 10 2 3 13" xfId="5668"/>
    <cellStyle name="Обычный 10 10 2 3 13 2" xfId="12206"/>
    <cellStyle name="Обычный 10 10 2 3 13 3" xfId="8911"/>
    <cellStyle name="Обычный 10 10 2 3 14" xfId="9442"/>
    <cellStyle name="Обычный 10 10 2 3 15" xfId="6164"/>
    <cellStyle name="Обычный 10 10 2 3 2" xfId="2058"/>
    <cellStyle name="Обычный 10 10 2 3 2 2" xfId="2059"/>
    <cellStyle name="Обычный 10 10 2 3 2 2 2" xfId="2060"/>
    <cellStyle name="Обычный 10 10 2 3 2 2 2 2" xfId="9448"/>
    <cellStyle name="Обычный 10 10 2 3 2 2 2 3" xfId="6170"/>
    <cellStyle name="Обычный 10 10 2 3 2 2 3" xfId="2061"/>
    <cellStyle name="Обычный 10 10 2 3 2 2 3 2" xfId="9449"/>
    <cellStyle name="Обычный 10 10 2 3 2 2 3 3" xfId="6171"/>
    <cellStyle name="Обычный 10 10 2 3 2 2 4" xfId="2062"/>
    <cellStyle name="Обычный 10 10 2 3 2 2 4 2" xfId="9450"/>
    <cellStyle name="Обычный 10 10 2 3 2 2 4 3" xfId="6172"/>
    <cellStyle name="Обычный 10 10 2 3 2 2 5" xfId="2063"/>
    <cellStyle name="Обычный 10 10 2 3 2 2 5 2" xfId="9451"/>
    <cellStyle name="Обычный 10 10 2 3 2 2 5 3" xfId="6173"/>
    <cellStyle name="Обычный 10 10 2 3 2 2 6" xfId="9447"/>
    <cellStyle name="Обычный 10 10 2 3 2 2 7" xfId="6169"/>
    <cellStyle name="Обычный 10 10 2 3 2 3" xfId="2064"/>
    <cellStyle name="Обычный 10 10 2 3 2 3 2" xfId="9452"/>
    <cellStyle name="Обычный 10 10 2 3 2 3 3" xfId="6174"/>
    <cellStyle name="Обычный 10 10 2 3 2 4" xfId="2065"/>
    <cellStyle name="Обычный 10 10 2 3 2 4 2" xfId="9453"/>
    <cellStyle name="Обычный 10 10 2 3 2 4 3" xfId="6175"/>
    <cellStyle name="Обычный 10 10 2 3 2 5" xfId="2066"/>
    <cellStyle name="Обычный 10 10 2 3 2 5 2" xfId="9454"/>
    <cellStyle name="Обычный 10 10 2 3 2 5 3" xfId="6176"/>
    <cellStyle name="Обычный 10 10 2 3 2 6" xfId="2067"/>
    <cellStyle name="Обычный 10 10 2 3 2 6 2" xfId="9455"/>
    <cellStyle name="Обычный 10 10 2 3 2 6 3" xfId="6177"/>
    <cellStyle name="Обычный 10 10 2 3 2 7" xfId="9446"/>
    <cellStyle name="Обычный 10 10 2 3 2 8" xfId="6168"/>
    <cellStyle name="Обычный 10 10 2 3 3" xfId="2068"/>
    <cellStyle name="Обычный 10 10 2 3 3 2" xfId="2069"/>
    <cellStyle name="Обычный 10 10 2 3 3 2 10" xfId="2070"/>
    <cellStyle name="Обычный 10 10 2 3 3 2 10 2" xfId="9458"/>
    <cellStyle name="Обычный 10 10 2 3 3 2 10 3" xfId="6180"/>
    <cellStyle name="Обычный 10 10 2 3 3 2 11" xfId="9457"/>
    <cellStyle name="Обычный 10 10 2 3 3 2 12" xfId="6179"/>
    <cellStyle name="Обычный 10 10 2 3 3 2 2" xfId="2071"/>
    <cellStyle name="Обычный 10 10 2 3 3 2 2 2" xfId="2072"/>
    <cellStyle name="Обычный 10 10 2 3 3 2 2 2 2" xfId="9460"/>
    <cellStyle name="Обычный 10 10 2 3 3 2 2 2 3" xfId="6182"/>
    <cellStyle name="Обычный 10 10 2 3 3 2 2 3" xfId="2073"/>
    <cellStyle name="Обычный 10 10 2 3 3 2 2 3 2" xfId="9461"/>
    <cellStyle name="Обычный 10 10 2 3 3 2 2 3 3" xfId="6183"/>
    <cellStyle name="Обычный 10 10 2 3 3 2 2 4" xfId="2074"/>
    <cellStyle name="Обычный 10 10 2 3 3 2 2 4 2" xfId="9462"/>
    <cellStyle name="Обычный 10 10 2 3 3 2 2 4 3" xfId="6184"/>
    <cellStyle name="Обычный 10 10 2 3 3 2 2 5" xfId="2075"/>
    <cellStyle name="Обычный 10 10 2 3 3 2 2 5 2" xfId="9463"/>
    <cellStyle name="Обычный 10 10 2 3 3 2 2 5 3" xfId="6185"/>
    <cellStyle name="Обычный 10 10 2 3 3 2 2 6" xfId="9459"/>
    <cellStyle name="Обычный 10 10 2 3 3 2 2 7" xfId="6181"/>
    <cellStyle name="Обычный 10 10 2 3 3 2 3" xfId="2076"/>
    <cellStyle name="Обычный 10 10 2 3 3 2 3 2" xfId="2077"/>
    <cellStyle name="Обычный 10 10 2 3 3 2 3 2 2" xfId="9465"/>
    <cellStyle name="Обычный 10 10 2 3 3 2 3 2 3" xfId="6187"/>
    <cellStyle name="Обычный 10 10 2 3 3 2 3 3" xfId="2078"/>
    <cellStyle name="Обычный 10 10 2 3 3 2 3 3 2" xfId="9466"/>
    <cellStyle name="Обычный 10 10 2 3 3 2 3 3 3" xfId="6188"/>
    <cellStyle name="Обычный 10 10 2 3 3 2 3 4" xfId="2079"/>
    <cellStyle name="Обычный 10 10 2 3 3 2 3 4 2" xfId="9467"/>
    <cellStyle name="Обычный 10 10 2 3 3 2 3 4 3" xfId="6189"/>
    <cellStyle name="Обычный 10 10 2 3 3 2 3 5" xfId="2080"/>
    <cellStyle name="Обычный 10 10 2 3 3 2 3 5 2" xfId="9468"/>
    <cellStyle name="Обычный 10 10 2 3 3 2 3 5 3" xfId="6190"/>
    <cellStyle name="Обычный 10 10 2 3 3 2 3 6" xfId="2081"/>
    <cellStyle name="Обычный 10 10 2 3 3 2 3 6 2" xfId="9469"/>
    <cellStyle name="Обычный 10 10 2 3 3 2 3 6 3" xfId="6191"/>
    <cellStyle name="Обычный 10 10 2 3 3 2 3 7" xfId="2082"/>
    <cellStyle name="Обычный 10 10 2 3 3 2 3 7 2" xfId="9470"/>
    <cellStyle name="Обычный 10 10 2 3 3 2 3 7 3" xfId="6192"/>
    <cellStyle name="Обычный 10 10 2 3 3 2 3 8" xfId="9464"/>
    <cellStyle name="Обычный 10 10 2 3 3 2 3 9" xfId="6186"/>
    <cellStyle name="Обычный 10 10 2 3 3 2 4" xfId="2083"/>
    <cellStyle name="Обычный 10 10 2 3 3 2 4 2" xfId="9471"/>
    <cellStyle name="Обычный 10 10 2 3 3 2 4 3" xfId="6193"/>
    <cellStyle name="Обычный 10 10 2 3 3 2 5" xfId="2084"/>
    <cellStyle name="Обычный 10 10 2 3 3 2 5 2" xfId="9472"/>
    <cellStyle name="Обычный 10 10 2 3 3 2 5 3" xfId="6194"/>
    <cellStyle name="Обычный 10 10 2 3 3 2 6" xfId="2085"/>
    <cellStyle name="Обычный 10 10 2 3 3 2 6 2" xfId="5519"/>
    <cellStyle name="Обычный 10 10 2 3 3 2 6 2 2" xfId="12091"/>
    <cellStyle name="Обычный 10 10 2 3 3 2 6 2 3" xfId="8794"/>
    <cellStyle name="Обычный 10 10 2 3 3 2 6 3" xfId="5586"/>
    <cellStyle name="Обычный 10 10 2 3 3 2 6 3 2" xfId="5730"/>
    <cellStyle name="Обычный 10 10 2 3 3 2 6 3 2 2" xfId="12267"/>
    <cellStyle name="Обычный 10 10 2 3 3 2 6 3 2 3" xfId="8972"/>
    <cellStyle name="Обычный 10 10 2 3 3 2 6 3 3" xfId="12124"/>
    <cellStyle name="Обычный 10 10 2 3 3 2 6 3 4" xfId="8829"/>
    <cellStyle name="Обычный 10 10 2 3 3 2 6 4" xfId="9473"/>
    <cellStyle name="Обычный 10 10 2 3 3 2 6 5" xfId="6195"/>
    <cellStyle name="Обычный 10 10 2 3 3 2 7" xfId="2086"/>
    <cellStyle name="Обычный 10 10 2 3 3 2 7 2" xfId="9474"/>
    <cellStyle name="Обычный 10 10 2 3 3 2 7 3" xfId="6196"/>
    <cellStyle name="Обычный 10 10 2 3 3 2 8" xfId="2087"/>
    <cellStyle name="Обычный 10 10 2 3 3 2 8 2" xfId="9475"/>
    <cellStyle name="Обычный 10 10 2 3 3 2 8 3" xfId="6197"/>
    <cellStyle name="Обычный 10 10 2 3 3 2 9" xfId="2088"/>
    <cellStyle name="Обычный 10 10 2 3 3 2 9 2" xfId="5731"/>
    <cellStyle name="Обычный 10 10 2 3 3 2 9 2 2" xfId="12268"/>
    <cellStyle name="Обычный 10 10 2 3 3 2 9 2 3" xfId="8973"/>
    <cellStyle name="Обычный 10 10 2 3 3 2 9 3" xfId="9476"/>
    <cellStyle name="Обычный 10 10 2 3 3 2 9 4" xfId="6198"/>
    <cellStyle name="Обычный 10 10 2 3 3 3" xfId="2089"/>
    <cellStyle name="Обычный 10 10 2 3 3 3 2" xfId="2090"/>
    <cellStyle name="Обычный 10 10 2 3 3 3 2 2" xfId="9478"/>
    <cellStyle name="Обычный 10 10 2 3 3 3 2 3" xfId="6200"/>
    <cellStyle name="Обычный 10 10 2 3 3 3 3" xfId="2091"/>
    <cellStyle name="Обычный 10 10 2 3 3 3 3 2" xfId="9479"/>
    <cellStyle name="Обычный 10 10 2 3 3 3 3 3" xfId="6201"/>
    <cellStyle name="Обычный 10 10 2 3 3 3 4" xfId="2092"/>
    <cellStyle name="Обычный 10 10 2 3 3 3 4 2" xfId="9480"/>
    <cellStyle name="Обычный 10 10 2 3 3 3 4 3" xfId="6202"/>
    <cellStyle name="Обычный 10 10 2 3 3 3 5" xfId="2093"/>
    <cellStyle name="Обычный 10 10 2 3 3 3 5 2" xfId="9481"/>
    <cellStyle name="Обычный 10 10 2 3 3 3 5 3" xfId="6203"/>
    <cellStyle name="Обычный 10 10 2 3 3 3 6" xfId="9477"/>
    <cellStyle name="Обычный 10 10 2 3 3 3 7" xfId="6199"/>
    <cellStyle name="Обычный 10 10 2 3 3 4" xfId="2094"/>
    <cellStyle name="Обычный 10 10 2 3 3 4 2" xfId="9482"/>
    <cellStyle name="Обычный 10 10 2 3 3 4 3" xfId="6204"/>
    <cellStyle name="Обычный 10 10 2 3 3 5" xfId="2095"/>
    <cellStyle name="Обычный 10 10 2 3 3 5 2" xfId="9483"/>
    <cellStyle name="Обычный 10 10 2 3 3 5 3" xfId="6205"/>
    <cellStyle name="Обычный 10 10 2 3 3 6" xfId="2096"/>
    <cellStyle name="Обычный 10 10 2 3 3 6 2" xfId="9484"/>
    <cellStyle name="Обычный 10 10 2 3 3 6 3" xfId="6206"/>
    <cellStyle name="Обычный 10 10 2 3 3 7" xfId="2097"/>
    <cellStyle name="Обычный 10 10 2 3 3 7 2" xfId="9485"/>
    <cellStyle name="Обычный 10 10 2 3 3 7 3" xfId="6207"/>
    <cellStyle name="Обычный 10 10 2 3 3 8" xfId="9456"/>
    <cellStyle name="Обычный 10 10 2 3 3 9" xfId="6178"/>
    <cellStyle name="Обычный 10 10 2 3 4" xfId="2098"/>
    <cellStyle name="Обычный 10 10 2 3 4 2" xfId="2099"/>
    <cellStyle name="Обычный 10 10 2 3 4 2 2" xfId="2100"/>
    <cellStyle name="Обычный 10 10 2 3 4 2 2 2" xfId="9488"/>
    <cellStyle name="Обычный 10 10 2 3 4 2 2 3" xfId="6210"/>
    <cellStyle name="Обычный 10 10 2 3 4 2 3" xfId="2101"/>
    <cellStyle name="Обычный 10 10 2 3 4 2 3 2" xfId="9489"/>
    <cellStyle name="Обычный 10 10 2 3 4 2 3 3" xfId="6211"/>
    <cellStyle name="Обычный 10 10 2 3 4 2 4" xfId="2102"/>
    <cellStyle name="Обычный 10 10 2 3 4 2 4 2" xfId="9490"/>
    <cellStyle name="Обычный 10 10 2 3 4 2 4 3" xfId="6212"/>
    <cellStyle name="Обычный 10 10 2 3 4 2 5" xfId="2103"/>
    <cellStyle name="Обычный 10 10 2 3 4 2 5 2" xfId="9491"/>
    <cellStyle name="Обычный 10 10 2 3 4 2 5 3" xfId="6213"/>
    <cellStyle name="Обычный 10 10 2 3 4 2 6" xfId="9487"/>
    <cellStyle name="Обычный 10 10 2 3 4 2 7" xfId="6209"/>
    <cellStyle name="Обычный 10 10 2 3 4 3" xfId="2104"/>
    <cellStyle name="Обычный 10 10 2 3 4 3 2" xfId="2105"/>
    <cellStyle name="Обычный 10 10 2 3 4 3 2 2" xfId="9493"/>
    <cellStyle name="Обычный 10 10 2 3 4 3 2 3" xfId="6215"/>
    <cellStyle name="Обычный 10 10 2 3 4 3 3" xfId="2106"/>
    <cellStyle name="Обычный 10 10 2 3 4 3 3 2" xfId="5520"/>
    <cellStyle name="Обычный 10 10 2 3 4 3 3 2 2" xfId="12092"/>
    <cellStyle name="Обычный 10 10 2 3 4 3 3 2 3" xfId="8795"/>
    <cellStyle name="Обычный 10 10 2 3 4 3 3 3" xfId="9494"/>
    <cellStyle name="Обычный 10 10 2 3 4 3 3 4" xfId="6216"/>
    <cellStyle name="Обычный 10 10 2 3 4 3 4" xfId="2107"/>
    <cellStyle name="Обычный 10 10 2 3 4 3 4 2" xfId="9495"/>
    <cellStyle name="Обычный 10 10 2 3 4 3 4 3" xfId="6217"/>
    <cellStyle name="Обычный 10 10 2 3 4 3 5" xfId="2108"/>
    <cellStyle name="Обычный 10 10 2 3 4 3 5 2" xfId="9496"/>
    <cellStyle name="Обычный 10 10 2 3 4 3 5 3" xfId="6218"/>
    <cellStyle name="Обычный 10 10 2 3 4 3 6" xfId="2109"/>
    <cellStyle name="Обычный 10 10 2 3 4 3 6 2" xfId="9497"/>
    <cellStyle name="Обычный 10 10 2 3 4 3 6 3" xfId="6219"/>
    <cellStyle name="Обычный 10 10 2 3 4 3 7" xfId="9492"/>
    <cellStyle name="Обычный 10 10 2 3 4 3 8" xfId="6214"/>
    <cellStyle name="Обычный 10 10 2 3 4 4" xfId="2110"/>
    <cellStyle name="Обычный 10 10 2 3 4 4 2" xfId="9498"/>
    <cellStyle name="Обычный 10 10 2 3 4 4 3" xfId="6220"/>
    <cellStyle name="Обычный 10 10 2 3 4 5" xfId="2111"/>
    <cellStyle name="Обычный 10 10 2 3 4 5 2" xfId="9499"/>
    <cellStyle name="Обычный 10 10 2 3 4 5 3" xfId="6221"/>
    <cellStyle name="Обычный 10 10 2 3 4 6" xfId="2112"/>
    <cellStyle name="Обычный 10 10 2 3 4 6 2" xfId="9500"/>
    <cellStyle name="Обычный 10 10 2 3 4 6 3" xfId="6222"/>
    <cellStyle name="Обычный 10 10 2 3 4 7" xfId="2113"/>
    <cellStyle name="Обычный 10 10 2 3 4 7 2" xfId="9501"/>
    <cellStyle name="Обычный 10 10 2 3 4 7 3" xfId="6223"/>
    <cellStyle name="Обычный 10 10 2 3 4 8" xfId="9486"/>
    <cellStyle name="Обычный 10 10 2 3 4 9" xfId="6208"/>
    <cellStyle name="Обычный 10 10 2 3 5" xfId="2114"/>
    <cellStyle name="Обычный 10 10 2 3 5 2" xfId="2115"/>
    <cellStyle name="Обычный 10 10 2 3 5 2 2" xfId="9503"/>
    <cellStyle name="Обычный 10 10 2 3 5 2 3" xfId="6225"/>
    <cellStyle name="Обычный 10 10 2 3 5 3" xfId="2116"/>
    <cellStyle name="Обычный 10 10 2 3 5 3 2" xfId="9504"/>
    <cellStyle name="Обычный 10 10 2 3 5 3 3" xfId="6226"/>
    <cellStyle name="Обычный 10 10 2 3 5 4" xfId="2117"/>
    <cellStyle name="Обычный 10 10 2 3 5 4 2" xfId="9505"/>
    <cellStyle name="Обычный 10 10 2 3 5 4 3" xfId="6227"/>
    <cellStyle name="Обычный 10 10 2 3 5 5" xfId="2118"/>
    <cellStyle name="Обычный 10 10 2 3 5 5 2" xfId="9506"/>
    <cellStyle name="Обычный 10 10 2 3 5 5 3" xfId="6228"/>
    <cellStyle name="Обычный 10 10 2 3 5 6" xfId="9502"/>
    <cellStyle name="Обычный 10 10 2 3 5 7" xfId="6224"/>
    <cellStyle name="Обычный 10 10 2 3 6" xfId="2119"/>
    <cellStyle name="Обычный 10 10 2 3 6 2" xfId="9507"/>
    <cellStyle name="Обычный 10 10 2 3 6 3" xfId="6229"/>
    <cellStyle name="Обычный 10 10 2 3 7" xfId="2120"/>
    <cellStyle name="Обычный 10 10 2 3 7 2" xfId="5521"/>
    <cellStyle name="Обычный 10 10 2 3 7 2 2" xfId="12093"/>
    <cellStyle name="Обычный 10 10 2 3 7 2 3" xfId="8796"/>
    <cellStyle name="Обычный 10 10 2 3 7 3" xfId="5576"/>
    <cellStyle name="Обычный 10 10 2 3 7 3 2" xfId="12114"/>
    <cellStyle name="Обычный 10 10 2 3 7 3 3" xfId="8819"/>
    <cellStyle name="Обычный 10 10 2 3 7 4" xfId="9508"/>
    <cellStyle name="Обычный 10 10 2 3 7 5" xfId="6230"/>
    <cellStyle name="Обычный 10 10 2 3 8" xfId="2121"/>
    <cellStyle name="Обычный 10 10 2 3 8 2" xfId="2122"/>
    <cellStyle name="Обычный 10 10 2 3 8 2 2" xfId="9510"/>
    <cellStyle name="Обычный 10 10 2 3 8 2 3" xfId="6232"/>
    <cellStyle name="Обычный 10 10 2 3 8 3" xfId="9509"/>
    <cellStyle name="Обычный 10 10 2 3 8 4" xfId="6231"/>
    <cellStyle name="Обычный 10 10 2 3 9" xfId="2123"/>
    <cellStyle name="Обычный 10 10 2 3 9 2" xfId="9511"/>
    <cellStyle name="Обычный 10 10 2 3 9 3" xfId="6233"/>
    <cellStyle name="Обычный 10 10 2 4" xfId="2124"/>
    <cellStyle name="Обычный 10 10 2 4 2" xfId="2125"/>
    <cellStyle name="Обычный 10 10 2 4 2 2" xfId="9513"/>
    <cellStyle name="Обычный 10 10 2 4 2 3" xfId="6235"/>
    <cellStyle name="Обычный 10 10 2 4 3" xfId="2126"/>
    <cellStyle name="Обычный 10 10 2 4 3 2" xfId="9514"/>
    <cellStyle name="Обычный 10 10 2 4 3 3" xfId="6236"/>
    <cellStyle name="Обычный 10 10 2 4 4" xfId="2127"/>
    <cellStyle name="Обычный 10 10 2 4 4 2" xfId="9515"/>
    <cellStyle name="Обычный 10 10 2 4 4 3" xfId="6237"/>
    <cellStyle name="Обычный 10 10 2 4 5" xfId="2128"/>
    <cellStyle name="Обычный 10 10 2 4 5 2" xfId="9516"/>
    <cellStyle name="Обычный 10 10 2 4 5 3" xfId="6238"/>
    <cellStyle name="Обычный 10 10 2 4 6" xfId="9512"/>
    <cellStyle name="Обычный 10 10 2 4 7" xfId="6234"/>
    <cellStyle name="Обычный 10 10 2 5" xfId="2129"/>
    <cellStyle name="Обычный 10 10 2 5 2" xfId="9517"/>
    <cellStyle name="Обычный 10 10 2 5 3" xfId="6239"/>
    <cellStyle name="Обычный 10 10 2 6" xfId="2130"/>
    <cellStyle name="Обычный 10 10 2 6 2" xfId="9518"/>
    <cellStyle name="Обычный 10 10 2 6 3" xfId="6240"/>
    <cellStyle name="Обычный 10 10 2 7" xfId="2131"/>
    <cellStyle name="Обычный 10 10 2 7 2" xfId="9519"/>
    <cellStyle name="Обычный 10 10 2 7 3" xfId="6241"/>
    <cellStyle name="Обычный 10 10 2 8" xfId="2132"/>
    <cellStyle name="Обычный 10 10 2 8 2" xfId="9520"/>
    <cellStyle name="Обычный 10 10 2 8 3" xfId="6242"/>
    <cellStyle name="Обычный 10 10 2 9" xfId="5594"/>
    <cellStyle name="Обычный 10 10 2 9 2" xfId="12132"/>
    <cellStyle name="Обычный 10 10 2 9 3" xfId="8837"/>
    <cellStyle name="Обычный 10 10 3" xfId="2133"/>
    <cellStyle name="Обычный 10 10 3 2" xfId="2134"/>
    <cellStyle name="Обычный 10 10 3 2 10" xfId="9522"/>
    <cellStyle name="Обычный 10 10 3 2 11" xfId="6244"/>
    <cellStyle name="Обычный 10 10 3 2 2" xfId="2135"/>
    <cellStyle name="Обычный 10 10 3 2 2 2" xfId="2136"/>
    <cellStyle name="Обычный 10 10 3 2 2 2 2" xfId="9524"/>
    <cellStyle name="Обычный 10 10 3 2 2 2 3" xfId="6246"/>
    <cellStyle name="Обычный 10 10 3 2 2 3" xfId="2137"/>
    <cellStyle name="Обычный 10 10 3 2 2 3 2" xfId="9525"/>
    <cellStyle name="Обычный 10 10 3 2 2 3 3" xfId="6247"/>
    <cellStyle name="Обычный 10 10 3 2 2 4" xfId="2138"/>
    <cellStyle name="Обычный 10 10 3 2 2 4 2" xfId="9526"/>
    <cellStyle name="Обычный 10 10 3 2 2 4 3" xfId="6248"/>
    <cellStyle name="Обычный 10 10 3 2 2 5" xfId="2139"/>
    <cellStyle name="Обычный 10 10 3 2 2 5 2" xfId="9527"/>
    <cellStyle name="Обычный 10 10 3 2 2 5 3" xfId="6249"/>
    <cellStyle name="Обычный 10 10 3 2 2 6" xfId="9523"/>
    <cellStyle name="Обычный 10 10 3 2 2 7" xfId="6245"/>
    <cellStyle name="Обычный 10 10 3 2 3" xfId="2140"/>
    <cellStyle name="Обычный 10 10 3 2 3 2" xfId="9528"/>
    <cellStyle name="Обычный 10 10 3 2 3 3" xfId="6250"/>
    <cellStyle name="Обычный 10 10 3 2 4" xfId="2141"/>
    <cellStyle name="Обычный 10 10 3 2 4 2" xfId="5522"/>
    <cellStyle name="Обычный 10 10 3 2 4 2 2" xfId="12094"/>
    <cellStyle name="Обычный 10 10 3 2 4 2 3" xfId="8797"/>
    <cellStyle name="Обычный 10 10 3 2 4 3" xfId="5578"/>
    <cellStyle name="Обычный 10 10 3 2 4 3 2" xfId="12116"/>
    <cellStyle name="Обычный 10 10 3 2 4 3 3" xfId="8821"/>
    <cellStyle name="Обычный 10 10 3 2 4 4" xfId="9529"/>
    <cellStyle name="Обычный 10 10 3 2 4 5" xfId="6251"/>
    <cellStyle name="Обычный 10 10 3 2 5" xfId="2142"/>
    <cellStyle name="Обычный 10 10 3 2 5 2" xfId="9530"/>
    <cellStyle name="Обычный 10 10 3 2 5 3" xfId="6252"/>
    <cellStyle name="Обычный 10 10 3 2 6" xfId="2143"/>
    <cellStyle name="Обычный 10 10 3 2 6 2" xfId="9531"/>
    <cellStyle name="Обычный 10 10 3 2 6 3" xfId="6253"/>
    <cellStyle name="Обычный 10 10 3 2 7" xfId="2144"/>
    <cellStyle name="Обычный 10 10 3 2 7 2" xfId="9532"/>
    <cellStyle name="Обычный 10 10 3 2 7 3" xfId="6254"/>
    <cellStyle name="Обычный 10 10 3 2 8" xfId="5596"/>
    <cellStyle name="Обычный 10 10 3 2 8 2" xfId="12134"/>
    <cellStyle name="Обычный 10 10 3 2 8 3" xfId="8839"/>
    <cellStyle name="Обычный 10 10 3 2 9" xfId="5669"/>
    <cellStyle name="Обычный 10 10 3 2 9 2" xfId="12207"/>
    <cellStyle name="Обычный 10 10 3 2 9 3" xfId="8912"/>
    <cellStyle name="Обычный 10 10 3 3" xfId="2145"/>
    <cellStyle name="Обычный 10 10 3 3 2" xfId="2146"/>
    <cellStyle name="Обычный 10 10 3 3 2 2" xfId="9534"/>
    <cellStyle name="Обычный 10 10 3 3 2 3" xfId="6256"/>
    <cellStyle name="Обычный 10 10 3 3 3" xfId="2147"/>
    <cellStyle name="Обычный 10 10 3 3 3 2" xfId="9535"/>
    <cellStyle name="Обычный 10 10 3 3 3 3" xfId="6257"/>
    <cellStyle name="Обычный 10 10 3 3 4" xfId="2148"/>
    <cellStyle name="Обычный 10 10 3 3 4 2" xfId="9536"/>
    <cellStyle name="Обычный 10 10 3 3 4 3" xfId="6258"/>
    <cellStyle name="Обычный 10 10 3 3 5" xfId="2149"/>
    <cellStyle name="Обычный 10 10 3 3 5 2" xfId="9537"/>
    <cellStyle name="Обычный 10 10 3 3 5 3" xfId="6259"/>
    <cellStyle name="Обычный 10 10 3 3 6" xfId="9533"/>
    <cellStyle name="Обычный 10 10 3 3 7" xfId="6255"/>
    <cellStyle name="Обычный 10 10 3 4" xfId="2150"/>
    <cellStyle name="Обычный 10 10 3 4 2" xfId="9538"/>
    <cellStyle name="Обычный 10 10 3 4 3" xfId="6260"/>
    <cellStyle name="Обычный 10 10 3 5" xfId="2151"/>
    <cellStyle name="Обычный 10 10 3 5 2" xfId="9539"/>
    <cellStyle name="Обычный 10 10 3 5 3" xfId="6261"/>
    <cellStyle name="Обычный 10 10 3 6" xfId="2152"/>
    <cellStyle name="Обычный 10 10 3 6 2" xfId="9540"/>
    <cellStyle name="Обычный 10 10 3 6 3" xfId="6262"/>
    <cellStyle name="Обычный 10 10 3 7" xfId="2153"/>
    <cellStyle name="Обычный 10 10 3 7 2" xfId="9541"/>
    <cellStyle name="Обычный 10 10 3 7 3" xfId="6263"/>
    <cellStyle name="Обычный 10 10 3 8" xfId="9521"/>
    <cellStyle name="Обычный 10 10 3 9" xfId="6243"/>
    <cellStyle name="Обычный 10 10 4" xfId="2154"/>
    <cellStyle name="Обычный 10 10 4 2" xfId="2155"/>
    <cellStyle name="Обычный 10 10 4 2 2" xfId="9543"/>
    <cellStyle name="Обычный 10 10 4 2 3" xfId="6265"/>
    <cellStyle name="Обычный 10 10 4 3" xfId="2156"/>
    <cellStyle name="Обычный 10 10 4 3 2" xfId="9544"/>
    <cellStyle name="Обычный 10 10 4 3 3" xfId="6266"/>
    <cellStyle name="Обычный 10 10 4 4" xfId="2157"/>
    <cellStyle name="Обычный 10 10 4 4 2" xfId="9545"/>
    <cellStyle name="Обычный 10 10 4 4 3" xfId="6267"/>
    <cellStyle name="Обычный 10 10 4 5" xfId="2158"/>
    <cellStyle name="Обычный 10 10 4 5 2" xfId="9546"/>
    <cellStyle name="Обычный 10 10 4 5 3" xfId="6268"/>
    <cellStyle name="Обычный 10 10 4 6" xfId="9542"/>
    <cellStyle name="Обычный 10 10 4 7" xfId="6264"/>
    <cellStyle name="Обычный 10 10 5" xfId="2159"/>
    <cellStyle name="Обычный 10 10 5 2" xfId="2160"/>
    <cellStyle name="Обычный 10 10 5 2 2" xfId="9548"/>
    <cellStyle name="Обычный 10 10 5 2 3" xfId="6270"/>
    <cellStyle name="Обычный 10 10 5 3" xfId="2161"/>
    <cellStyle name="Обычный 10 10 5 3 2" xfId="9549"/>
    <cellStyle name="Обычный 10 10 5 3 3" xfId="6271"/>
    <cellStyle name="Обычный 10 10 5 4" xfId="2162"/>
    <cellStyle name="Обычный 10 10 5 4 2" xfId="9550"/>
    <cellStyle name="Обычный 10 10 5 4 3" xfId="6272"/>
    <cellStyle name="Обычный 10 10 5 5" xfId="2163"/>
    <cellStyle name="Обычный 10 10 5 5 2" xfId="9551"/>
    <cellStyle name="Обычный 10 10 5 5 3" xfId="6273"/>
    <cellStyle name="Обычный 10 10 5 6" xfId="9547"/>
    <cellStyle name="Обычный 10 10 5 7" xfId="6269"/>
    <cellStyle name="Обычный 10 10 6" xfId="2164"/>
    <cellStyle name="Обычный 10 10 6 2" xfId="9552"/>
    <cellStyle name="Обычный 10 10 6 3" xfId="6274"/>
    <cellStyle name="Обычный 10 10 7" xfId="2165"/>
    <cellStyle name="Обычный 10 10 7 2" xfId="2166"/>
    <cellStyle name="Обычный 10 10 7 2 2" xfId="2167"/>
    <cellStyle name="Обычный 10 10 7 2 2 2" xfId="9555"/>
    <cellStyle name="Обычный 10 10 7 2 2 3" xfId="6277"/>
    <cellStyle name="Обычный 10 10 7 2 3" xfId="2168"/>
    <cellStyle name="Обычный 10 10 7 2 3 2" xfId="5732"/>
    <cellStyle name="Обычный 10 10 7 2 3 2 2" xfId="12269"/>
    <cellStyle name="Обычный 10 10 7 2 3 2 3" xfId="8974"/>
    <cellStyle name="Обычный 10 10 7 2 3 3" xfId="9556"/>
    <cellStyle name="Обычный 10 10 7 2 3 4" xfId="6278"/>
    <cellStyle name="Обычный 10 10 7 2 4" xfId="5584"/>
    <cellStyle name="Обычный 10 10 7 2 4 2" xfId="12122"/>
    <cellStyle name="Обычный 10 10 7 2 4 3" xfId="8827"/>
    <cellStyle name="Обычный 10 10 7 2 5" xfId="5659"/>
    <cellStyle name="Обычный 10 10 7 2 5 2" xfId="12197"/>
    <cellStyle name="Обычный 10 10 7 2 5 3" xfId="8902"/>
    <cellStyle name="Обычный 10 10 7 2 6" xfId="9554"/>
    <cellStyle name="Обычный 10 10 7 2 7" xfId="6276"/>
    <cellStyle name="Обычный 10 10 7 3" xfId="9553"/>
    <cellStyle name="Обычный 10 10 7 4" xfId="6275"/>
    <cellStyle name="Обычный 10 10 8" xfId="2169"/>
    <cellStyle name="Обычный 10 10 8 2" xfId="2170"/>
    <cellStyle name="Обычный 10 10 8 2 2" xfId="9558"/>
    <cellStyle name="Обычный 10 10 8 2 3" xfId="6280"/>
    <cellStyle name="Обычный 10 10 8 3" xfId="2171"/>
    <cellStyle name="Обычный 10 10 8 3 2" xfId="9559"/>
    <cellStyle name="Обычный 10 10 8 3 3" xfId="6281"/>
    <cellStyle name="Обычный 10 10 8 4" xfId="9557"/>
    <cellStyle name="Обычный 10 10 8 5" xfId="6279"/>
    <cellStyle name="Обычный 10 10 9" xfId="2172"/>
    <cellStyle name="Обычный 10 10 9 2" xfId="9560"/>
    <cellStyle name="Обычный 10 10 9 3" xfId="6282"/>
    <cellStyle name="Обычный 10 11" xfId="2173"/>
    <cellStyle name="Обычный 10 11 10" xfId="5670"/>
    <cellStyle name="Обычный 10 11 10 2" xfId="12208"/>
    <cellStyle name="Обычный 10 11 10 3" xfId="8913"/>
    <cellStyle name="Обычный 10 11 11" xfId="9561"/>
    <cellStyle name="Обычный 10 11 12" xfId="6283"/>
    <cellStyle name="Обычный 10 11 2" xfId="2174"/>
    <cellStyle name="Обычный 10 11 2 10" xfId="9562"/>
    <cellStyle name="Обычный 10 11 2 11" xfId="6284"/>
    <cellStyle name="Обычный 10 11 2 2" xfId="2175"/>
    <cellStyle name="Обычный 10 11 2 2 10" xfId="5672"/>
    <cellStyle name="Обычный 10 11 2 2 10 2" xfId="12210"/>
    <cellStyle name="Обычный 10 11 2 2 10 3" xfId="8915"/>
    <cellStyle name="Обычный 10 11 2 2 11" xfId="9563"/>
    <cellStyle name="Обычный 10 11 2 2 12" xfId="6285"/>
    <cellStyle name="Обычный 10 11 2 2 2" xfId="2176"/>
    <cellStyle name="Обычный 10 11 2 2 2 10" xfId="9564"/>
    <cellStyle name="Обычный 10 11 2 2 2 11" xfId="6286"/>
    <cellStyle name="Обычный 10 11 2 2 2 2" xfId="2177"/>
    <cellStyle name="Обычный 10 11 2 2 2 2 10" xfId="6287"/>
    <cellStyle name="Обычный 10 11 2 2 2 2 2" xfId="2178"/>
    <cellStyle name="Обычный 10 11 2 2 2 2 2 10" xfId="2179"/>
    <cellStyle name="Обычный 10 11 2 2 2 2 2 10 2" xfId="9567"/>
    <cellStyle name="Обычный 10 11 2 2 2 2 2 10 3" xfId="6289"/>
    <cellStyle name="Обычный 10 11 2 2 2 2 2 11" xfId="2180"/>
    <cellStyle name="Обычный 10 11 2 2 2 2 2 11 2" xfId="9568"/>
    <cellStyle name="Обычный 10 11 2 2 2 2 2 11 3" xfId="6290"/>
    <cellStyle name="Обычный 10 11 2 2 2 2 2 12" xfId="2181"/>
    <cellStyle name="Обычный 10 11 2 2 2 2 2 12 2" xfId="9569"/>
    <cellStyle name="Обычный 10 11 2 2 2 2 2 12 3" xfId="6291"/>
    <cellStyle name="Обычный 10 11 2 2 2 2 2 13" xfId="9566"/>
    <cellStyle name="Обычный 10 11 2 2 2 2 2 14" xfId="6288"/>
    <cellStyle name="Обычный 10 11 2 2 2 2 2 2" xfId="2182"/>
    <cellStyle name="Обычный 10 11 2 2 2 2 2 2 10" xfId="2183"/>
    <cellStyle name="Обычный 10 11 2 2 2 2 2 2 10 2" xfId="9571"/>
    <cellStyle name="Обычный 10 11 2 2 2 2 2 2 10 3" xfId="6293"/>
    <cellStyle name="Обычный 10 11 2 2 2 2 2 2 11" xfId="9570"/>
    <cellStyle name="Обычный 10 11 2 2 2 2 2 2 12" xfId="6292"/>
    <cellStyle name="Обычный 10 11 2 2 2 2 2 2 2" xfId="2184"/>
    <cellStyle name="Обычный 10 11 2 2 2 2 2 2 2 2" xfId="2185"/>
    <cellStyle name="Обычный 10 11 2 2 2 2 2 2 2 2 2" xfId="2186"/>
    <cellStyle name="Обычный 10 11 2 2 2 2 2 2 2 2 2 2" xfId="9574"/>
    <cellStyle name="Обычный 10 11 2 2 2 2 2 2 2 2 2 3" xfId="6296"/>
    <cellStyle name="Обычный 10 11 2 2 2 2 2 2 2 2 3" xfId="9573"/>
    <cellStyle name="Обычный 10 11 2 2 2 2 2 2 2 2 4" xfId="6295"/>
    <cellStyle name="Обычный 10 11 2 2 2 2 2 2 2 3" xfId="2187"/>
    <cellStyle name="Обычный 10 11 2 2 2 2 2 2 2 3 2" xfId="9575"/>
    <cellStyle name="Обычный 10 11 2 2 2 2 2 2 2 3 3" xfId="6297"/>
    <cellStyle name="Обычный 10 11 2 2 2 2 2 2 2 4" xfId="2188"/>
    <cellStyle name="Обычный 10 11 2 2 2 2 2 2 2 4 2" xfId="9576"/>
    <cellStyle name="Обычный 10 11 2 2 2 2 2 2 2 4 3" xfId="6298"/>
    <cellStyle name="Обычный 10 11 2 2 2 2 2 2 2 5" xfId="2189"/>
    <cellStyle name="Обычный 10 11 2 2 2 2 2 2 2 5 2" xfId="9577"/>
    <cellStyle name="Обычный 10 11 2 2 2 2 2 2 2 5 3" xfId="6299"/>
    <cellStyle name="Обычный 10 11 2 2 2 2 2 2 2 6" xfId="2190"/>
    <cellStyle name="Обычный 10 11 2 2 2 2 2 2 2 6 2" xfId="9578"/>
    <cellStyle name="Обычный 10 11 2 2 2 2 2 2 2 6 3" xfId="6300"/>
    <cellStyle name="Обычный 10 11 2 2 2 2 2 2 2 7" xfId="9572"/>
    <cellStyle name="Обычный 10 11 2 2 2 2 2 2 2 8" xfId="6294"/>
    <cellStyle name="Обычный 10 11 2 2 2 2 2 2 3" xfId="2191"/>
    <cellStyle name="Обычный 10 11 2 2 2 2 2 2 3 2" xfId="2192"/>
    <cellStyle name="Обычный 10 11 2 2 2 2 2 2 3 2 2" xfId="9580"/>
    <cellStyle name="Обычный 10 11 2 2 2 2 2 2 3 2 3" xfId="6302"/>
    <cellStyle name="Обычный 10 11 2 2 2 2 2 2 3 3" xfId="2193"/>
    <cellStyle name="Обычный 10 11 2 2 2 2 2 2 3 3 2" xfId="2194"/>
    <cellStyle name="Обычный 10 11 2 2 2 2 2 2 3 3 2 2" xfId="9582"/>
    <cellStyle name="Обычный 10 11 2 2 2 2 2 2 3 3 2 3" xfId="6304"/>
    <cellStyle name="Обычный 10 11 2 2 2 2 2 2 3 3 3" xfId="9581"/>
    <cellStyle name="Обычный 10 11 2 2 2 2 2 2 3 3 4" xfId="6303"/>
    <cellStyle name="Обычный 10 11 2 2 2 2 2 2 3 4" xfId="2195"/>
    <cellStyle name="Обычный 10 11 2 2 2 2 2 2 3 4 2" xfId="2196"/>
    <cellStyle name="Обычный 10 11 2 2 2 2 2 2 3 4 2 2" xfId="9584"/>
    <cellStyle name="Обычный 10 11 2 2 2 2 2 2 3 4 2 3" xfId="6306"/>
    <cellStyle name="Обычный 10 11 2 2 2 2 2 2 3 4 3" xfId="9583"/>
    <cellStyle name="Обычный 10 11 2 2 2 2 2 2 3 4 4" xfId="6305"/>
    <cellStyle name="Обычный 10 11 2 2 2 2 2 2 3 5" xfId="2197"/>
    <cellStyle name="Обычный 10 11 2 2 2 2 2 2 3 5 2" xfId="9585"/>
    <cellStyle name="Обычный 10 11 2 2 2 2 2 2 3 5 3" xfId="6307"/>
    <cellStyle name="Обычный 10 11 2 2 2 2 2 2 3 6" xfId="2198"/>
    <cellStyle name="Обычный 10 11 2 2 2 2 2 2 3 6 2" xfId="9586"/>
    <cellStyle name="Обычный 10 11 2 2 2 2 2 2 3 6 3" xfId="6308"/>
    <cellStyle name="Обычный 10 11 2 2 2 2 2 2 3 7" xfId="9579"/>
    <cellStyle name="Обычный 10 11 2 2 2 2 2 2 3 8" xfId="6301"/>
    <cellStyle name="Обычный 10 11 2 2 2 2 2 2 4" xfId="2199"/>
    <cellStyle name="Обычный 10 11 2 2 2 2 2 2 4 2" xfId="2200"/>
    <cellStyle name="Обычный 10 11 2 2 2 2 2 2 4 2 2" xfId="9588"/>
    <cellStyle name="Обычный 10 11 2 2 2 2 2 2 4 2 3" xfId="6310"/>
    <cellStyle name="Обычный 10 11 2 2 2 2 2 2 4 3" xfId="2201"/>
    <cellStyle name="Обычный 10 11 2 2 2 2 2 2 4 3 2" xfId="9589"/>
    <cellStyle name="Обычный 10 11 2 2 2 2 2 2 4 3 3" xfId="6311"/>
    <cellStyle name="Обычный 10 11 2 2 2 2 2 2 4 4" xfId="2202"/>
    <cellStyle name="Обычный 10 11 2 2 2 2 2 2 4 4 2" xfId="9590"/>
    <cellStyle name="Обычный 10 11 2 2 2 2 2 2 4 4 3" xfId="6312"/>
    <cellStyle name="Обычный 10 11 2 2 2 2 2 2 4 5" xfId="2203"/>
    <cellStyle name="Обычный 10 11 2 2 2 2 2 2 4 5 2" xfId="9591"/>
    <cellStyle name="Обычный 10 11 2 2 2 2 2 2 4 5 3" xfId="6313"/>
    <cellStyle name="Обычный 10 11 2 2 2 2 2 2 4 6" xfId="9587"/>
    <cellStyle name="Обычный 10 11 2 2 2 2 2 2 4 7" xfId="6309"/>
    <cellStyle name="Обычный 10 11 2 2 2 2 2 2 5" xfId="2204"/>
    <cellStyle name="Обычный 10 11 2 2 2 2 2 2 5 2" xfId="2205"/>
    <cellStyle name="Обычный 10 11 2 2 2 2 2 2 5 2 2" xfId="2206"/>
    <cellStyle name="Обычный 10 11 2 2 2 2 2 2 5 2 2 2" xfId="9594"/>
    <cellStyle name="Обычный 10 11 2 2 2 2 2 2 5 2 2 3" xfId="6316"/>
    <cellStyle name="Обычный 10 11 2 2 2 2 2 2 5 2 3" xfId="2207"/>
    <cellStyle name="Обычный 10 11 2 2 2 2 2 2 5 2 3 2" xfId="9595"/>
    <cellStyle name="Обычный 10 11 2 2 2 2 2 2 5 2 3 3" xfId="6317"/>
    <cellStyle name="Обычный 10 11 2 2 2 2 2 2 5 2 4" xfId="2208"/>
    <cellStyle name="Обычный 10 11 2 2 2 2 2 2 5 2 4 2" xfId="9596"/>
    <cellStyle name="Обычный 10 11 2 2 2 2 2 2 5 2 4 3" xfId="6318"/>
    <cellStyle name="Обычный 10 11 2 2 2 2 2 2 5 2 5" xfId="9593"/>
    <cellStyle name="Обычный 10 11 2 2 2 2 2 2 5 2 6" xfId="6315"/>
    <cellStyle name="Обычный 10 11 2 2 2 2 2 2 5 3" xfId="2209"/>
    <cellStyle name="Обычный 10 11 2 2 2 2 2 2 5 3 2" xfId="9597"/>
    <cellStyle name="Обычный 10 11 2 2 2 2 2 2 5 3 3" xfId="6319"/>
    <cellStyle name="Обычный 10 11 2 2 2 2 2 2 5 4" xfId="2210"/>
    <cellStyle name="Обычный 10 11 2 2 2 2 2 2 5 4 2" xfId="9598"/>
    <cellStyle name="Обычный 10 11 2 2 2 2 2 2 5 4 3" xfId="6320"/>
    <cellStyle name="Обычный 10 11 2 2 2 2 2 2 5 5" xfId="2211"/>
    <cellStyle name="Обычный 10 11 2 2 2 2 2 2 5 5 2" xfId="9599"/>
    <cellStyle name="Обычный 10 11 2 2 2 2 2 2 5 5 3" xfId="6321"/>
    <cellStyle name="Обычный 10 11 2 2 2 2 2 2 5 6" xfId="2212"/>
    <cellStyle name="Обычный 10 11 2 2 2 2 2 2 5 6 2" xfId="9600"/>
    <cellStyle name="Обычный 10 11 2 2 2 2 2 2 5 6 3" xfId="6322"/>
    <cellStyle name="Обычный 10 11 2 2 2 2 2 2 5 7" xfId="2213"/>
    <cellStyle name="Обычный 10 11 2 2 2 2 2 2 5 7 2" xfId="9601"/>
    <cellStyle name="Обычный 10 11 2 2 2 2 2 2 5 7 3" xfId="6323"/>
    <cellStyle name="Обычный 10 11 2 2 2 2 2 2 5 8" xfId="9592"/>
    <cellStyle name="Обычный 10 11 2 2 2 2 2 2 5 9" xfId="6314"/>
    <cellStyle name="Обычный 10 11 2 2 2 2 2 2 6" xfId="2214"/>
    <cellStyle name="Обычный 10 11 2 2 2 2 2 2 6 2" xfId="2215"/>
    <cellStyle name="Обычный 10 11 2 2 2 2 2 2 6 2 2" xfId="9603"/>
    <cellStyle name="Обычный 10 11 2 2 2 2 2 2 6 2 3" xfId="6325"/>
    <cellStyle name="Обычный 10 11 2 2 2 2 2 2 6 3" xfId="2216"/>
    <cellStyle name="Обычный 10 11 2 2 2 2 2 2 6 3 2" xfId="9604"/>
    <cellStyle name="Обычный 10 11 2 2 2 2 2 2 6 3 3" xfId="6326"/>
    <cellStyle name="Обычный 10 11 2 2 2 2 2 2 6 4" xfId="2217"/>
    <cellStyle name="Обычный 10 11 2 2 2 2 2 2 6 4 2" xfId="9605"/>
    <cellStyle name="Обычный 10 11 2 2 2 2 2 2 6 4 3" xfId="6327"/>
    <cellStyle name="Обычный 10 11 2 2 2 2 2 2 6 5" xfId="9602"/>
    <cellStyle name="Обычный 10 11 2 2 2 2 2 2 6 6" xfId="6324"/>
    <cellStyle name="Обычный 10 11 2 2 2 2 2 2 7" xfId="2218"/>
    <cellStyle name="Обычный 10 11 2 2 2 2 2 2 7 2" xfId="9606"/>
    <cellStyle name="Обычный 10 11 2 2 2 2 2 2 7 3" xfId="6328"/>
    <cellStyle name="Обычный 10 11 2 2 2 2 2 2 8" xfId="2219"/>
    <cellStyle name="Обычный 10 11 2 2 2 2 2 2 8 2" xfId="9607"/>
    <cellStyle name="Обычный 10 11 2 2 2 2 2 2 8 3" xfId="6329"/>
    <cellStyle name="Обычный 10 11 2 2 2 2 2 2 9" xfId="2220"/>
    <cellStyle name="Обычный 10 11 2 2 2 2 2 2 9 2" xfId="2221"/>
    <cellStyle name="Обычный 10 11 2 2 2 2 2 2 9 2 2" xfId="9609"/>
    <cellStyle name="Обычный 10 11 2 2 2 2 2 2 9 2 3" xfId="6331"/>
    <cellStyle name="Обычный 10 11 2 2 2 2 2 2 9 3" xfId="9608"/>
    <cellStyle name="Обычный 10 11 2 2 2 2 2 2 9 4" xfId="6330"/>
    <cellStyle name="Обычный 10 11 2 2 2 2 2 3" xfId="2222"/>
    <cellStyle name="Обычный 10 11 2 2 2 2 2 3 2" xfId="2223"/>
    <cellStyle name="Обычный 10 11 2 2 2 2 2 3 2 2" xfId="9611"/>
    <cellStyle name="Обычный 10 11 2 2 2 2 2 3 2 3" xfId="6333"/>
    <cellStyle name="Обычный 10 11 2 2 2 2 2 3 3" xfId="2224"/>
    <cellStyle name="Обычный 10 11 2 2 2 2 2 3 3 2" xfId="9612"/>
    <cellStyle name="Обычный 10 11 2 2 2 2 2 3 3 3" xfId="6334"/>
    <cellStyle name="Обычный 10 11 2 2 2 2 2 3 4" xfId="2225"/>
    <cellStyle name="Обычный 10 11 2 2 2 2 2 3 4 2" xfId="9613"/>
    <cellStyle name="Обычный 10 11 2 2 2 2 2 3 4 3" xfId="6335"/>
    <cellStyle name="Обычный 10 11 2 2 2 2 2 3 5" xfId="2226"/>
    <cellStyle name="Обычный 10 11 2 2 2 2 2 3 5 2" xfId="9614"/>
    <cellStyle name="Обычный 10 11 2 2 2 2 2 3 5 3" xfId="6336"/>
    <cellStyle name="Обычный 10 11 2 2 2 2 2 3 6" xfId="9610"/>
    <cellStyle name="Обычный 10 11 2 2 2 2 2 3 7" xfId="6332"/>
    <cellStyle name="Обычный 10 11 2 2 2 2 2 4" xfId="2227"/>
    <cellStyle name="Обычный 10 11 2 2 2 2 2 4 2" xfId="2228"/>
    <cellStyle name="Обычный 10 11 2 2 2 2 2 4 2 2" xfId="9616"/>
    <cellStyle name="Обычный 10 11 2 2 2 2 2 4 2 3" xfId="6338"/>
    <cellStyle name="Обычный 10 11 2 2 2 2 2 4 3" xfId="2229"/>
    <cellStyle name="Обычный 10 11 2 2 2 2 2 4 3 2" xfId="9617"/>
    <cellStyle name="Обычный 10 11 2 2 2 2 2 4 3 3" xfId="6339"/>
    <cellStyle name="Обычный 10 11 2 2 2 2 2 4 4" xfId="2230"/>
    <cellStyle name="Обычный 10 11 2 2 2 2 2 4 4 2" xfId="9618"/>
    <cellStyle name="Обычный 10 11 2 2 2 2 2 4 4 3" xfId="6340"/>
    <cellStyle name="Обычный 10 11 2 2 2 2 2 4 5" xfId="2231"/>
    <cellStyle name="Обычный 10 11 2 2 2 2 2 4 5 2" xfId="9619"/>
    <cellStyle name="Обычный 10 11 2 2 2 2 2 4 5 3" xfId="6341"/>
    <cellStyle name="Обычный 10 11 2 2 2 2 2 4 6" xfId="9615"/>
    <cellStyle name="Обычный 10 11 2 2 2 2 2 4 7" xfId="6337"/>
    <cellStyle name="Обычный 10 11 2 2 2 2 2 5" xfId="2232"/>
    <cellStyle name="Обычный 10 11 2 2 2 2 2 5 2" xfId="2233"/>
    <cellStyle name="Обычный 10 11 2 2 2 2 2 5 2 2" xfId="9621"/>
    <cellStyle name="Обычный 10 11 2 2 2 2 2 5 2 3" xfId="6343"/>
    <cellStyle name="Обычный 10 11 2 2 2 2 2 5 3" xfId="2234"/>
    <cellStyle name="Обычный 10 11 2 2 2 2 2 5 3 2" xfId="9622"/>
    <cellStyle name="Обычный 10 11 2 2 2 2 2 5 3 3" xfId="6344"/>
    <cellStyle name="Обычный 10 11 2 2 2 2 2 5 4" xfId="2235"/>
    <cellStyle name="Обычный 10 11 2 2 2 2 2 5 4 2" xfId="9623"/>
    <cellStyle name="Обычный 10 11 2 2 2 2 2 5 4 3" xfId="6345"/>
    <cellStyle name="Обычный 10 11 2 2 2 2 2 5 5" xfId="2236"/>
    <cellStyle name="Обычный 10 11 2 2 2 2 2 5 5 2" xfId="9624"/>
    <cellStyle name="Обычный 10 11 2 2 2 2 2 5 5 3" xfId="6346"/>
    <cellStyle name="Обычный 10 11 2 2 2 2 2 5 6" xfId="2237"/>
    <cellStyle name="Обычный 10 11 2 2 2 2 2 5 6 2" xfId="9625"/>
    <cellStyle name="Обычный 10 11 2 2 2 2 2 5 6 3" xfId="6347"/>
    <cellStyle name="Обычный 10 11 2 2 2 2 2 5 7" xfId="2238"/>
    <cellStyle name="Обычный 10 11 2 2 2 2 2 5 7 2" xfId="9626"/>
    <cellStyle name="Обычный 10 11 2 2 2 2 2 5 7 3" xfId="6348"/>
    <cellStyle name="Обычный 10 11 2 2 2 2 2 5 8" xfId="9620"/>
    <cellStyle name="Обычный 10 11 2 2 2 2 2 5 9" xfId="6342"/>
    <cellStyle name="Обычный 10 11 2 2 2 2 2 6" xfId="2239"/>
    <cellStyle name="Обычный 10 11 2 2 2 2 2 6 2" xfId="2240"/>
    <cellStyle name="Обычный 10 11 2 2 2 2 2 6 2 2" xfId="9628"/>
    <cellStyle name="Обычный 10 11 2 2 2 2 2 6 2 3" xfId="6350"/>
    <cellStyle name="Обычный 10 11 2 2 2 2 2 6 3" xfId="9627"/>
    <cellStyle name="Обычный 10 11 2 2 2 2 2 6 4" xfId="6349"/>
    <cellStyle name="Обычный 10 11 2 2 2 2 2 7" xfId="2241"/>
    <cellStyle name="Обычный 10 11 2 2 2 2 2 7 2" xfId="2242"/>
    <cellStyle name="Обычный 10 11 2 2 2 2 2 7 2 2" xfId="9630"/>
    <cellStyle name="Обычный 10 11 2 2 2 2 2 7 2 3" xfId="6352"/>
    <cellStyle name="Обычный 10 11 2 2 2 2 2 7 3" xfId="9629"/>
    <cellStyle name="Обычный 10 11 2 2 2 2 2 7 4" xfId="6351"/>
    <cellStyle name="Обычный 10 11 2 2 2 2 2 8" xfId="2243"/>
    <cellStyle name="Обычный 10 11 2 2 2 2 2 8 2" xfId="9631"/>
    <cellStyle name="Обычный 10 11 2 2 2 2 2 8 3" xfId="6353"/>
    <cellStyle name="Обычный 10 11 2 2 2 2 2 9" xfId="2244"/>
    <cellStyle name="Обычный 10 11 2 2 2 2 2 9 2" xfId="2245"/>
    <cellStyle name="Обычный 10 11 2 2 2 2 2 9 2 2" xfId="9633"/>
    <cellStyle name="Обычный 10 11 2 2 2 2 2 9 2 3" xfId="6355"/>
    <cellStyle name="Обычный 10 11 2 2 2 2 2 9 3" xfId="9632"/>
    <cellStyle name="Обычный 10 11 2 2 2 2 2 9 4" xfId="6354"/>
    <cellStyle name="Обычный 10 11 2 2 2 2 3" xfId="2246"/>
    <cellStyle name="Обычный 10 11 2 2 2 2 3 2" xfId="2247"/>
    <cellStyle name="Обычный 10 11 2 2 2 2 3 2 2" xfId="2248"/>
    <cellStyle name="Обычный 10 11 2 2 2 2 3 2 2 2" xfId="2249"/>
    <cellStyle name="Обычный 10 11 2 2 2 2 3 2 2 2 2" xfId="9637"/>
    <cellStyle name="Обычный 10 11 2 2 2 2 3 2 2 2 3" xfId="6359"/>
    <cellStyle name="Обычный 10 11 2 2 2 2 3 2 2 3" xfId="2250"/>
    <cellStyle name="Обычный 10 11 2 2 2 2 3 2 2 3 2" xfId="2251"/>
    <cellStyle name="Обычный 10 11 2 2 2 2 3 2 2 3 2 2" xfId="9639"/>
    <cellStyle name="Обычный 10 11 2 2 2 2 3 2 2 3 2 3" xfId="6361"/>
    <cellStyle name="Обычный 10 11 2 2 2 2 3 2 2 3 3" xfId="2252"/>
    <cellStyle name="Обычный 10 11 2 2 2 2 3 2 2 3 3 2" xfId="5589"/>
    <cellStyle name="Обычный 10 11 2 2 2 2 3 2 2 3 3 2 2" xfId="12127"/>
    <cellStyle name="Обычный 10 11 2 2 2 2 3 2 2 3 3 2 3" xfId="8832"/>
    <cellStyle name="Обычный 10 11 2 2 2 2 3 2 2 3 3 3" xfId="9640"/>
    <cellStyle name="Обычный 10 11 2 2 2 2 3 2 2 3 3 4" xfId="6362"/>
    <cellStyle name="Обычный 10 11 2 2 2 2 3 2 2 3 4" xfId="5574"/>
    <cellStyle name="Обычный 10 11 2 2 2 2 3 2 2 3 4 2" xfId="12112"/>
    <cellStyle name="Обычный 10 11 2 2 2 2 3 2 2 3 4 3" xfId="8817"/>
    <cellStyle name="Обычный 10 11 2 2 2 2 3 2 2 3 5" xfId="5583"/>
    <cellStyle name="Обычный 10 11 2 2 2 2 3 2 2 3 5 2" xfId="12121"/>
    <cellStyle name="Обычный 10 11 2 2 2 2 3 2 2 3 5 3" xfId="8826"/>
    <cellStyle name="Обычный 10 11 2 2 2 2 3 2 2 3 6" xfId="9638"/>
    <cellStyle name="Обычный 10 11 2 2 2 2 3 2 2 3 7" xfId="6360"/>
    <cellStyle name="Обычный 10 11 2 2 2 2 3 2 2 4" xfId="2253"/>
    <cellStyle name="Обычный 10 11 2 2 2 2 3 2 2 4 2" xfId="9641"/>
    <cellStyle name="Обычный 10 11 2 2 2 2 3 2 2 4 3" xfId="6363"/>
    <cellStyle name="Обычный 10 11 2 2 2 2 3 2 2 5" xfId="2254"/>
    <cellStyle name="Обычный 10 11 2 2 2 2 3 2 2 5 2" xfId="9642"/>
    <cellStyle name="Обычный 10 11 2 2 2 2 3 2 2 5 3" xfId="6364"/>
    <cellStyle name="Обычный 10 11 2 2 2 2 3 2 2 6" xfId="2255"/>
    <cellStyle name="Обычный 10 11 2 2 2 2 3 2 2 6 2" xfId="9643"/>
    <cellStyle name="Обычный 10 11 2 2 2 2 3 2 2 6 3" xfId="6365"/>
    <cellStyle name="Обычный 10 11 2 2 2 2 3 2 2 7" xfId="9636"/>
    <cellStyle name="Обычный 10 11 2 2 2 2 3 2 2 8" xfId="6358"/>
    <cellStyle name="Обычный 10 11 2 2 2 2 3 2 3" xfId="2256"/>
    <cellStyle name="Обычный 10 11 2 2 2 2 3 2 3 2" xfId="9644"/>
    <cellStyle name="Обычный 10 11 2 2 2 2 3 2 3 3" xfId="6366"/>
    <cellStyle name="Обычный 10 11 2 2 2 2 3 2 4" xfId="2257"/>
    <cellStyle name="Обычный 10 11 2 2 2 2 3 2 4 2" xfId="9645"/>
    <cellStyle name="Обычный 10 11 2 2 2 2 3 2 4 3" xfId="6367"/>
    <cellStyle name="Обычный 10 11 2 2 2 2 3 2 5" xfId="2258"/>
    <cellStyle name="Обычный 10 11 2 2 2 2 3 2 5 2" xfId="9646"/>
    <cellStyle name="Обычный 10 11 2 2 2 2 3 2 5 3" xfId="6368"/>
    <cellStyle name="Обычный 10 11 2 2 2 2 3 2 6" xfId="2259"/>
    <cellStyle name="Обычный 10 11 2 2 2 2 3 2 6 2" xfId="9647"/>
    <cellStyle name="Обычный 10 11 2 2 2 2 3 2 6 3" xfId="6369"/>
    <cellStyle name="Обычный 10 11 2 2 2 2 3 2 7" xfId="9635"/>
    <cellStyle name="Обычный 10 11 2 2 2 2 3 2 8" xfId="6357"/>
    <cellStyle name="Обычный 10 11 2 2 2 2 3 3" xfId="2260"/>
    <cellStyle name="Обычный 10 11 2 2 2 2 3 3 2" xfId="9648"/>
    <cellStyle name="Обычный 10 11 2 2 2 2 3 3 3" xfId="6370"/>
    <cellStyle name="Обычный 10 11 2 2 2 2 3 4" xfId="2261"/>
    <cellStyle name="Обычный 10 11 2 2 2 2 3 4 2" xfId="9649"/>
    <cellStyle name="Обычный 10 11 2 2 2 2 3 4 3" xfId="6371"/>
    <cellStyle name="Обычный 10 11 2 2 2 2 3 5" xfId="2262"/>
    <cellStyle name="Обычный 10 11 2 2 2 2 3 5 2" xfId="9650"/>
    <cellStyle name="Обычный 10 11 2 2 2 2 3 5 3" xfId="6372"/>
    <cellStyle name="Обычный 10 11 2 2 2 2 3 6" xfId="2263"/>
    <cellStyle name="Обычный 10 11 2 2 2 2 3 6 2" xfId="9651"/>
    <cellStyle name="Обычный 10 11 2 2 2 2 3 6 3" xfId="6373"/>
    <cellStyle name="Обычный 10 11 2 2 2 2 3 7" xfId="9634"/>
    <cellStyle name="Обычный 10 11 2 2 2 2 3 8" xfId="6356"/>
    <cellStyle name="Обычный 10 11 2 2 2 2 4" xfId="2264"/>
    <cellStyle name="Обычный 10 11 2 2 2 2 4 2" xfId="2265"/>
    <cellStyle name="Обычный 10 11 2 2 2 2 4 2 2" xfId="9653"/>
    <cellStyle name="Обычный 10 11 2 2 2 2 4 2 3" xfId="6375"/>
    <cellStyle name="Обычный 10 11 2 2 2 2 4 3" xfId="2266"/>
    <cellStyle name="Обычный 10 11 2 2 2 2 4 3 2" xfId="9654"/>
    <cellStyle name="Обычный 10 11 2 2 2 2 4 3 3" xfId="6376"/>
    <cellStyle name="Обычный 10 11 2 2 2 2 4 4" xfId="2267"/>
    <cellStyle name="Обычный 10 11 2 2 2 2 4 4 2" xfId="9655"/>
    <cellStyle name="Обычный 10 11 2 2 2 2 4 4 3" xfId="6377"/>
    <cellStyle name="Обычный 10 11 2 2 2 2 4 5" xfId="2268"/>
    <cellStyle name="Обычный 10 11 2 2 2 2 4 5 2" xfId="9656"/>
    <cellStyle name="Обычный 10 11 2 2 2 2 4 5 3" xfId="6378"/>
    <cellStyle name="Обычный 10 11 2 2 2 2 4 6" xfId="9652"/>
    <cellStyle name="Обычный 10 11 2 2 2 2 4 7" xfId="6374"/>
    <cellStyle name="Обычный 10 11 2 2 2 2 5" xfId="2269"/>
    <cellStyle name="Обычный 10 11 2 2 2 2 5 2" xfId="9657"/>
    <cellStyle name="Обычный 10 11 2 2 2 2 5 3" xfId="6379"/>
    <cellStyle name="Обычный 10 11 2 2 2 2 6" xfId="2270"/>
    <cellStyle name="Обычный 10 11 2 2 2 2 6 2" xfId="9658"/>
    <cellStyle name="Обычный 10 11 2 2 2 2 6 3" xfId="6380"/>
    <cellStyle name="Обычный 10 11 2 2 2 2 7" xfId="2271"/>
    <cellStyle name="Обычный 10 11 2 2 2 2 7 2" xfId="9659"/>
    <cellStyle name="Обычный 10 11 2 2 2 2 7 3" xfId="6381"/>
    <cellStyle name="Обычный 10 11 2 2 2 2 8" xfId="2272"/>
    <cellStyle name="Обычный 10 11 2 2 2 2 8 2" xfId="9660"/>
    <cellStyle name="Обычный 10 11 2 2 2 2 8 3" xfId="6382"/>
    <cellStyle name="Обычный 10 11 2 2 2 2 9" xfId="9565"/>
    <cellStyle name="Обычный 10 11 2 2 2 3" xfId="2273"/>
    <cellStyle name="Обычный 10 11 2 2 2 3 2" xfId="2274"/>
    <cellStyle name="Обычный 10 11 2 2 2 3 2 2" xfId="9662"/>
    <cellStyle name="Обычный 10 11 2 2 2 3 2 3" xfId="6384"/>
    <cellStyle name="Обычный 10 11 2 2 2 3 3" xfId="2275"/>
    <cellStyle name="Обычный 10 11 2 2 2 3 3 2" xfId="9663"/>
    <cellStyle name="Обычный 10 11 2 2 2 3 3 3" xfId="6385"/>
    <cellStyle name="Обычный 10 11 2 2 2 3 4" xfId="2276"/>
    <cellStyle name="Обычный 10 11 2 2 2 3 4 2" xfId="9664"/>
    <cellStyle name="Обычный 10 11 2 2 2 3 4 3" xfId="6386"/>
    <cellStyle name="Обычный 10 11 2 2 2 3 5" xfId="2277"/>
    <cellStyle name="Обычный 10 11 2 2 2 3 5 2" xfId="9665"/>
    <cellStyle name="Обычный 10 11 2 2 2 3 5 3" xfId="6387"/>
    <cellStyle name="Обычный 10 11 2 2 2 3 6" xfId="9661"/>
    <cellStyle name="Обычный 10 11 2 2 2 3 7" xfId="6383"/>
    <cellStyle name="Обычный 10 11 2 2 2 4" xfId="2278"/>
    <cellStyle name="Обычный 10 11 2 2 2 4 2" xfId="9666"/>
    <cellStyle name="Обычный 10 11 2 2 2 4 3" xfId="6388"/>
    <cellStyle name="Обычный 10 11 2 2 2 5" xfId="2279"/>
    <cellStyle name="Обычный 10 11 2 2 2 5 2" xfId="9667"/>
    <cellStyle name="Обычный 10 11 2 2 2 5 3" xfId="6389"/>
    <cellStyle name="Обычный 10 11 2 2 2 6" xfId="2280"/>
    <cellStyle name="Обычный 10 11 2 2 2 6 2" xfId="9668"/>
    <cellStyle name="Обычный 10 11 2 2 2 6 3" xfId="6390"/>
    <cellStyle name="Обычный 10 11 2 2 2 7" xfId="2281"/>
    <cellStyle name="Обычный 10 11 2 2 2 7 2" xfId="9669"/>
    <cellStyle name="Обычный 10 11 2 2 2 7 3" xfId="6391"/>
    <cellStyle name="Обычный 10 11 2 2 2 8" xfId="5599"/>
    <cellStyle name="Обычный 10 11 2 2 2 8 2" xfId="12137"/>
    <cellStyle name="Обычный 10 11 2 2 2 8 3" xfId="8842"/>
    <cellStyle name="Обычный 10 11 2 2 2 9" xfId="5673"/>
    <cellStyle name="Обычный 10 11 2 2 2 9 2" xfId="12211"/>
    <cellStyle name="Обычный 10 11 2 2 2 9 3" xfId="8916"/>
    <cellStyle name="Обычный 10 11 2 2 3" xfId="2282"/>
    <cellStyle name="Обычный 10 11 2 2 3 2" xfId="2283"/>
    <cellStyle name="Обычный 10 11 2 2 3 2 2" xfId="9671"/>
    <cellStyle name="Обычный 10 11 2 2 3 2 3" xfId="6393"/>
    <cellStyle name="Обычный 10 11 2 2 3 3" xfId="2284"/>
    <cellStyle name="Обычный 10 11 2 2 3 3 2" xfId="9672"/>
    <cellStyle name="Обычный 10 11 2 2 3 3 3" xfId="6394"/>
    <cellStyle name="Обычный 10 11 2 2 3 4" xfId="2285"/>
    <cellStyle name="Обычный 10 11 2 2 3 4 2" xfId="9673"/>
    <cellStyle name="Обычный 10 11 2 2 3 4 3" xfId="6395"/>
    <cellStyle name="Обычный 10 11 2 2 3 5" xfId="2286"/>
    <cellStyle name="Обычный 10 11 2 2 3 5 2" xfId="9674"/>
    <cellStyle name="Обычный 10 11 2 2 3 5 3" xfId="6396"/>
    <cellStyle name="Обычный 10 11 2 2 3 6" xfId="9670"/>
    <cellStyle name="Обычный 10 11 2 2 3 7" xfId="6392"/>
    <cellStyle name="Обычный 10 11 2 2 4" xfId="2287"/>
    <cellStyle name="Обычный 10 11 2 2 4 2" xfId="2288"/>
    <cellStyle name="Обычный 10 11 2 2 4 2 2" xfId="9676"/>
    <cellStyle name="Обычный 10 11 2 2 4 2 3" xfId="6398"/>
    <cellStyle name="Обычный 10 11 2 2 4 3" xfId="2289"/>
    <cellStyle name="Обычный 10 11 2 2 4 3 2" xfId="9677"/>
    <cellStyle name="Обычный 10 11 2 2 4 3 3" xfId="6399"/>
    <cellStyle name="Обычный 10 11 2 2 4 4" xfId="2290"/>
    <cellStyle name="Обычный 10 11 2 2 4 4 2" xfId="9678"/>
    <cellStyle name="Обычный 10 11 2 2 4 4 3" xfId="6400"/>
    <cellStyle name="Обычный 10 11 2 2 4 5" xfId="2291"/>
    <cellStyle name="Обычный 10 11 2 2 4 5 2" xfId="9679"/>
    <cellStyle name="Обычный 10 11 2 2 4 5 3" xfId="6401"/>
    <cellStyle name="Обычный 10 11 2 2 4 6" xfId="9675"/>
    <cellStyle name="Обычный 10 11 2 2 4 7" xfId="6397"/>
    <cellStyle name="Обычный 10 11 2 2 5" xfId="2292"/>
    <cellStyle name="Обычный 10 11 2 2 5 2" xfId="9680"/>
    <cellStyle name="Обычный 10 11 2 2 5 3" xfId="6402"/>
    <cellStyle name="Обычный 10 11 2 2 6" xfId="2293"/>
    <cellStyle name="Обычный 10 11 2 2 6 2" xfId="9681"/>
    <cellStyle name="Обычный 10 11 2 2 6 3" xfId="6403"/>
    <cellStyle name="Обычный 10 11 2 2 7" xfId="2294"/>
    <cellStyle name="Обычный 10 11 2 2 7 2" xfId="9682"/>
    <cellStyle name="Обычный 10 11 2 2 7 3" xfId="6404"/>
    <cellStyle name="Обычный 10 11 2 2 8" xfId="2295"/>
    <cellStyle name="Обычный 10 11 2 2 8 2" xfId="9683"/>
    <cellStyle name="Обычный 10 11 2 2 8 3" xfId="6405"/>
    <cellStyle name="Обычный 10 11 2 2 9" xfId="5598"/>
    <cellStyle name="Обычный 10 11 2 2 9 2" xfId="12136"/>
    <cellStyle name="Обычный 10 11 2 2 9 3" xfId="8841"/>
    <cellStyle name="Обычный 10 11 2 3" xfId="2296"/>
    <cellStyle name="Обычный 10 11 2 3 2" xfId="2297"/>
    <cellStyle name="Обычный 10 11 2 3 2 2" xfId="9685"/>
    <cellStyle name="Обычный 10 11 2 3 2 3" xfId="6407"/>
    <cellStyle name="Обычный 10 11 2 3 3" xfId="2298"/>
    <cellStyle name="Обычный 10 11 2 3 3 2" xfId="9686"/>
    <cellStyle name="Обычный 10 11 2 3 3 3" xfId="6408"/>
    <cellStyle name="Обычный 10 11 2 3 4" xfId="2299"/>
    <cellStyle name="Обычный 10 11 2 3 4 2" xfId="9687"/>
    <cellStyle name="Обычный 10 11 2 3 4 3" xfId="6409"/>
    <cellStyle name="Обычный 10 11 2 3 5" xfId="2300"/>
    <cellStyle name="Обычный 10 11 2 3 5 2" xfId="9688"/>
    <cellStyle name="Обычный 10 11 2 3 5 3" xfId="6410"/>
    <cellStyle name="Обычный 10 11 2 3 6" xfId="9684"/>
    <cellStyle name="Обычный 10 11 2 3 7" xfId="6406"/>
    <cellStyle name="Обычный 10 11 2 4" xfId="2301"/>
    <cellStyle name="Обычный 10 11 2 4 2" xfId="9689"/>
    <cellStyle name="Обычный 10 11 2 4 3" xfId="6411"/>
    <cellStyle name="Обычный 10 11 2 5" xfId="2302"/>
    <cellStyle name="Обычный 10 11 2 5 2" xfId="9690"/>
    <cellStyle name="Обычный 10 11 2 5 3" xfId="6412"/>
    <cellStyle name="Обычный 10 11 2 6" xfId="2303"/>
    <cellStyle name="Обычный 10 11 2 6 2" xfId="9691"/>
    <cellStyle name="Обычный 10 11 2 6 3" xfId="6413"/>
    <cellStyle name="Обычный 10 11 2 7" xfId="2304"/>
    <cellStyle name="Обычный 10 11 2 7 2" xfId="9692"/>
    <cellStyle name="Обычный 10 11 2 7 3" xfId="6414"/>
    <cellStyle name="Обычный 10 11 2 8" xfId="2305"/>
    <cellStyle name="Обычный 10 11 2 8 2" xfId="9693"/>
    <cellStyle name="Обычный 10 11 2 8 3" xfId="6415"/>
    <cellStyle name="Обычный 10 11 2 9" xfId="5671"/>
    <cellStyle name="Обычный 10 11 2 9 2" xfId="12209"/>
    <cellStyle name="Обычный 10 11 2 9 3" xfId="8914"/>
    <cellStyle name="Обычный 10 11 3" xfId="2306"/>
    <cellStyle name="Обычный 10 11 3 10" xfId="6416"/>
    <cellStyle name="Обычный 10 11 3 2" xfId="2307"/>
    <cellStyle name="Обычный 10 11 3 2 2" xfId="2308"/>
    <cellStyle name="Обычный 10 11 3 2 2 2" xfId="9696"/>
    <cellStyle name="Обычный 10 11 3 2 2 3" xfId="6418"/>
    <cellStyle name="Обычный 10 11 3 2 3" xfId="2309"/>
    <cellStyle name="Обычный 10 11 3 2 3 2" xfId="9697"/>
    <cellStyle name="Обычный 10 11 3 2 3 3" xfId="6419"/>
    <cellStyle name="Обычный 10 11 3 2 4" xfId="2310"/>
    <cellStyle name="Обычный 10 11 3 2 4 2" xfId="9698"/>
    <cellStyle name="Обычный 10 11 3 2 4 3" xfId="6420"/>
    <cellStyle name="Обычный 10 11 3 2 5" xfId="2311"/>
    <cellStyle name="Обычный 10 11 3 2 5 2" xfId="9699"/>
    <cellStyle name="Обычный 10 11 3 2 5 3" xfId="6421"/>
    <cellStyle name="Обычный 10 11 3 2 6" xfId="9695"/>
    <cellStyle name="Обычный 10 11 3 2 7" xfId="6417"/>
    <cellStyle name="Обычный 10 11 3 3" xfId="2312"/>
    <cellStyle name="Обычный 10 11 3 3 2" xfId="9700"/>
    <cellStyle name="Обычный 10 11 3 3 3" xfId="6422"/>
    <cellStyle name="Обычный 10 11 3 4" xfId="2313"/>
    <cellStyle name="Обычный 10 11 3 4 2" xfId="9701"/>
    <cellStyle name="Обычный 10 11 3 4 3" xfId="6423"/>
    <cellStyle name="Обычный 10 11 3 5" xfId="2314"/>
    <cellStyle name="Обычный 10 11 3 5 2" xfId="9702"/>
    <cellStyle name="Обычный 10 11 3 5 3" xfId="6424"/>
    <cellStyle name="Обычный 10 11 3 6" xfId="2315"/>
    <cellStyle name="Обычный 10 11 3 6 2" xfId="9703"/>
    <cellStyle name="Обычный 10 11 3 6 3" xfId="6425"/>
    <cellStyle name="Обычный 10 11 3 7" xfId="5600"/>
    <cellStyle name="Обычный 10 11 3 7 2" xfId="12138"/>
    <cellStyle name="Обычный 10 11 3 7 3" xfId="8843"/>
    <cellStyle name="Обычный 10 11 3 8" xfId="5674"/>
    <cellStyle name="Обычный 10 11 3 8 2" xfId="12212"/>
    <cellStyle name="Обычный 10 11 3 8 3" xfId="8917"/>
    <cellStyle name="Обычный 10 11 3 9" xfId="9694"/>
    <cellStyle name="Обычный 10 11 4" xfId="2316"/>
    <cellStyle name="Обычный 10 11 4 2" xfId="2317"/>
    <cellStyle name="Обычный 10 11 4 2 2" xfId="9705"/>
    <cellStyle name="Обычный 10 11 4 2 3" xfId="6427"/>
    <cellStyle name="Обычный 10 11 4 3" xfId="2318"/>
    <cellStyle name="Обычный 10 11 4 3 2" xfId="9706"/>
    <cellStyle name="Обычный 10 11 4 3 3" xfId="6428"/>
    <cellStyle name="Обычный 10 11 4 4" xfId="2319"/>
    <cellStyle name="Обычный 10 11 4 4 2" xfId="9707"/>
    <cellStyle name="Обычный 10 11 4 4 3" xfId="6429"/>
    <cellStyle name="Обычный 10 11 4 5" xfId="2320"/>
    <cellStyle name="Обычный 10 11 4 5 2" xfId="9708"/>
    <cellStyle name="Обычный 10 11 4 5 3" xfId="6430"/>
    <cellStyle name="Обычный 10 11 4 6" xfId="9704"/>
    <cellStyle name="Обычный 10 11 4 7" xfId="6426"/>
    <cellStyle name="Обычный 10 11 5" xfId="2321"/>
    <cellStyle name="Обычный 10 11 5 2" xfId="9709"/>
    <cellStyle name="Обычный 10 11 5 3" xfId="6431"/>
    <cellStyle name="Обычный 10 11 6" xfId="2322"/>
    <cellStyle name="Обычный 10 11 6 2" xfId="9710"/>
    <cellStyle name="Обычный 10 11 6 3" xfId="6432"/>
    <cellStyle name="Обычный 10 11 7" xfId="2323"/>
    <cellStyle name="Обычный 10 11 7 2" xfId="9711"/>
    <cellStyle name="Обычный 10 11 7 3" xfId="6433"/>
    <cellStyle name="Обычный 10 11 8" xfId="2324"/>
    <cellStyle name="Обычный 10 11 8 2" xfId="9712"/>
    <cellStyle name="Обычный 10 11 8 3" xfId="6434"/>
    <cellStyle name="Обычный 10 11 9" xfId="5597"/>
    <cellStyle name="Обычный 10 11 9 2" xfId="12135"/>
    <cellStyle name="Обычный 10 11 9 3" xfId="8840"/>
    <cellStyle name="Обычный 10 12" xfId="2325"/>
    <cellStyle name="Обычный 10 12 10" xfId="9713"/>
    <cellStyle name="Обычный 10 12 11" xfId="6435"/>
    <cellStyle name="Обычный 10 12 2" xfId="2326"/>
    <cellStyle name="Обычный 10 12 2 10" xfId="6436"/>
    <cellStyle name="Обычный 10 12 2 2" xfId="2327"/>
    <cellStyle name="Обычный 10 12 2 2 2" xfId="2328"/>
    <cellStyle name="Обычный 10 12 2 2 2 2" xfId="9716"/>
    <cellStyle name="Обычный 10 12 2 2 2 3" xfId="6438"/>
    <cellStyle name="Обычный 10 12 2 2 3" xfId="2329"/>
    <cellStyle name="Обычный 10 12 2 2 3 2" xfId="9717"/>
    <cellStyle name="Обычный 10 12 2 2 3 3" xfId="6439"/>
    <cellStyle name="Обычный 10 12 2 2 4" xfId="2330"/>
    <cellStyle name="Обычный 10 12 2 2 4 2" xfId="9718"/>
    <cellStyle name="Обычный 10 12 2 2 4 3" xfId="6440"/>
    <cellStyle name="Обычный 10 12 2 2 5" xfId="2331"/>
    <cellStyle name="Обычный 10 12 2 2 5 2" xfId="9719"/>
    <cellStyle name="Обычный 10 12 2 2 5 3" xfId="6441"/>
    <cellStyle name="Обычный 10 12 2 2 6" xfId="9715"/>
    <cellStyle name="Обычный 10 12 2 2 7" xfId="6437"/>
    <cellStyle name="Обычный 10 12 2 3" xfId="2332"/>
    <cellStyle name="Обычный 10 12 2 3 2" xfId="9720"/>
    <cellStyle name="Обычный 10 12 2 3 3" xfId="6442"/>
    <cellStyle name="Обычный 10 12 2 4" xfId="2333"/>
    <cellStyle name="Обычный 10 12 2 4 2" xfId="9721"/>
    <cellStyle name="Обычный 10 12 2 4 3" xfId="6443"/>
    <cellStyle name="Обычный 10 12 2 5" xfId="2334"/>
    <cellStyle name="Обычный 10 12 2 5 2" xfId="9722"/>
    <cellStyle name="Обычный 10 12 2 5 3" xfId="6444"/>
    <cellStyle name="Обычный 10 12 2 6" xfId="2335"/>
    <cellStyle name="Обычный 10 12 2 6 2" xfId="9723"/>
    <cellStyle name="Обычный 10 12 2 6 3" xfId="6445"/>
    <cellStyle name="Обычный 10 12 2 7" xfId="5602"/>
    <cellStyle name="Обычный 10 12 2 7 2" xfId="12140"/>
    <cellStyle name="Обычный 10 12 2 7 3" xfId="8845"/>
    <cellStyle name="Обычный 10 12 2 8" xfId="5676"/>
    <cellStyle name="Обычный 10 12 2 8 2" xfId="12214"/>
    <cellStyle name="Обычный 10 12 2 8 3" xfId="8919"/>
    <cellStyle name="Обычный 10 12 2 9" xfId="9714"/>
    <cellStyle name="Обычный 10 12 3" xfId="2336"/>
    <cellStyle name="Обычный 10 12 3 2" xfId="2337"/>
    <cellStyle name="Обычный 10 12 3 2 2" xfId="9725"/>
    <cellStyle name="Обычный 10 12 3 2 3" xfId="6447"/>
    <cellStyle name="Обычный 10 12 3 3" xfId="2338"/>
    <cellStyle name="Обычный 10 12 3 3 2" xfId="9726"/>
    <cellStyle name="Обычный 10 12 3 3 3" xfId="6448"/>
    <cellStyle name="Обычный 10 12 3 4" xfId="2339"/>
    <cellStyle name="Обычный 10 12 3 4 2" xfId="9727"/>
    <cellStyle name="Обычный 10 12 3 4 3" xfId="6449"/>
    <cellStyle name="Обычный 10 12 3 5" xfId="2340"/>
    <cellStyle name="Обычный 10 12 3 5 2" xfId="9728"/>
    <cellStyle name="Обычный 10 12 3 5 3" xfId="6450"/>
    <cellStyle name="Обычный 10 12 3 6" xfId="9724"/>
    <cellStyle name="Обычный 10 12 3 7" xfId="6446"/>
    <cellStyle name="Обычный 10 12 4" xfId="2341"/>
    <cellStyle name="Обычный 10 12 4 2" xfId="9729"/>
    <cellStyle name="Обычный 10 12 4 3" xfId="6451"/>
    <cellStyle name="Обычный 10 12 5" xfId="2342"/>
    <cellStyle name="Обычный 10 12 5 2" xfId="9730"/>
    <cellStyle name="Обычный 10 12 5 3" xfId="6452"/>
    <cellStyle name="Обычный 10 12 6" xfId="2343"/>
    <cellStyle name="Обычный 10 12 6 2" xfId="9731"/>
    <cellStyle name="Обычный 10 12 6 3" xfId="6453"/>
    <cellStyle name="Обычный 10 12 7" xfId="2344"/>
    <cellStyle name="Обычный 10 12 7 2" xfId="9732"/>
    <cellStyle name="Обычный 10 12 7 3" xfId="6454"/>
    <cellStyle name="Обычный 10 12 8" xfId="5601"/>
    <cellStyle name="Обычный 10 12 8 2" xfId="12139"/>
    <cellStyle name="Обычный 10 12 8 3" xfId="8844"/>
    <cellStyle name="Обычный 10 12 9" xfId="5675"/>
    <cellStyle name="Обычный 10 12 9 2" xfId="12213"/>
    <cellStyle name="Обычный 10 12 9 3" xfId="8918"/>
    <cellStyle name="Обычный 10 13" xfId="2345"/>
    <cellStyle name="Обычный 10 13 10" xfId="5677"/>
    <cellStyle name="Обычный 10 13 10 2" xfId="12215"/>
    <cellStyle name="Обычный 10 13 10 3" xfId="8920"/>
    <cellStyle name="Обычный 10 13 11" xfId="9733"/>
    <cellStyle name="Обычный 10 13 12" xfId="6455"/>
    <cellStyle name="Обычный 10 13 2" xfId="2346"/>
    <cellStyle name="Обычный 10 13 2 10" xfId="9734"/>
    <cellStyle name="Обычный 10 13 2 11" xfId="6456"/>
    <cellStyle name="Обычный 10 13 2 2" xfId="2347"/>
    <cellStyle name="Обычный 10 13 2 2 2" xfId="2348"/>
    <cellStyle name="Обычный 10 13 2 2 2 2" xfId="9736"/>
    <cellStyle name="Обычный 10 13 2 2 2 3" xfId="6458"/>
    <cellStyle name="Обычный 10 13 2 2 3" xfId="2349"/>
    <cellStyle name="Обычный 10 13 2 2 3 2" xfId="9737"/>
    <cellStyle name="Обычный 10 13 2 2 3 3" xfId="6459"/>
    <cellStyle name="Обычный 10 13 2 2 4" xfId="2350"/>
    <cellStyle name="Обычный 10 13 2 2 4 2" xfId="9738"/>
    <cellStyle name="Обычный 10 13 2 2 4 3" xfId="6460"/>
    <cellStyle name="Обычный 10 13 2 2 5" xfId="2351"/>
    <cellStyle name="Обычный 10 13 2 2 5 2" xfId="9739"/>
    <cellStyle name="Обычный 10 13 2 2 5 3" xfId="6461"/>
    <cellStyle name="Обычный 10 13 2 2 6" xfId="9735"/>
    <cellStyle name="Обычный 10 13 2 2 7" xfId="6457"/>
    <cellStyle name="Обычный 10 13 2 3" xfId="2352"/>
    <cellStyle name="Обычный 10 13 2 3 2" xfId="9740"/>
    <cellStyle name="Обычный 10 13 2 3 3" xfId="6462"/>
    <cellStyle name="Обычный 10 13 2 4" xfId="2353"/>
    <cellStyle name="Обычный 10 13 2 4 2" xfId="9741"/>
    <cellStyle name="Обычный 10 13 2 4 3" xfId="6463"/>
    <cellStyle name="Обычный 10 13 2 5" xfId="2354"/>
    <cellStyle name="Обычный 10 13 2 5 2" xfId="9742"/>
    <cellStyle name="Обычный 10 13 2 5 3" xfId="6464"/>
    <cellStyle name="Обычный 10 13 2 6" xfId="2355"/>
    <cellStyle name="Обычный 10 13 2 6 2" xfId="9743"/>
    <cellStyle name="Обычный 10 13 2 6 3" xfId="6465"/>
    <cellStyle name="Обычный 10 13 2 7" xfId="2356"/>
    <cellStyle name="Обычный 10 13 2 7 2" xfId="9744"/>
    <cellStyle name="Обычный 10 13 2 7 3" xfId="6466"/>
    <cellStyle name="Обычный 10 13 2 8" xfId="2357"/>
    <cellStyle name="Обычный 10 13 2 8 2" xfId="9745"/>
    <cellStyle name="Обычный 10 13 2 8 3" xfId="6467"/>
    <cellStyle name="Обычный 10 13 2 9" xfId="2358"/>
    <cellStyle name="Обычный 10 13 2 9 2" xfId="9746"/>
    <cellStyle name="Обычный 10 13 2 9 3" xfId="6468"/>
    <cellStyle name="Обычный 10 13 3" xfId="2359"/>
    <cellStyle name="Обычный 10 13 3 2" xfId="2360"/>
    <cellStyle name="Обычный 10 13 3 2 2" xfId="9748"/>
    <cellStyle name="Обычный 10 13 3 2 3" xfId="6470"/>
    <cellStyle name="Обычный 10 13 3 3" xfId="2361"/>
    <cellStyle name="Обычный 10 13 3 3 2" xfId="2362"/>
    <cellStyle name="Обычный 10 13 3 3 2 2" xfId="9750"/>
    <cellStyle name="Обычный 10 13 3 3 2 3" xfId="6472"/>
    <cellStyle name="Обычный 10 13 3 3 3" xfId="2363"/>
    <cellStyle name="Обычный 10 13 3 3 3 2" xfId="5733"/>
    <cellStyle name="Обычный 10 13 3 3 3 2 2" xfId="12270"/>
    <cellStyle name="Обычный 10 13 3 3 3 2 3" xfId="8975"/>
    <cellStyle name="Обычный 10 13 3 3 3 3" xfId="9751"/>
    <cellStyle name="Обычный 10 13 3 3 3 4" xfId="6473"/>
    <cellStyle name="Обычный 10 13 3 3 4" xfId="5582"/>
    <cellStyle name="Обычный 10 13 3 3 4 2" xfId="5734"/>
    <cellStyle name="Обычный 10 13 3 3 4 2 2" xfId="12271"/>
    <cellStyle name="Обычный 10 13 3 3 4 2 3" xfId="8976"/>
    <cellStyle name="Обычный 10 13 3 3 4 3" xfId="12120"/>
    <cellStyle name="Обычный 10 13 3 3 4 4" xfId="8825"/>
    <cellStyle name="Обычный 10 13 3 3 5" xfId="9749"/>
    <cellStyle name="Обычный 10 13 3 3 6" xfId="6471"/>
    <cellStyle name="Обычный 10 13 3 4" xfId="2364"/>
    <cellStyle name="Обычный 10 13 3 4 2" xfId="9752"/>
    <cellStyle name="Обычный 10 13 3 4 3" xfId="6474"/>
    <cellStyle name="Обычный 10 13 3 5" xfId="2365"/>
    <cellStyle name="Обычный 10 13 3 5 2" xfId="9753"/>
    <cellStyle name="Обычный 10 13 3 5 3" xfId="6475"/>
    <cellStyle name="Обычный 10 13 3 6" xfId="9747"/>
    <cellStyle name="Обычный 10 13 3 7" xfId="6469"/>
    <cellStyle name="Обычный 10 13 4" xfId="2366"/>
    <cellStyle name="Обычный 10 13 4 2" xfId="2367"/>
    <cellStyle name="Обычный 10 13 4 2 2" xfId="9755"/>
    <cellStyle name="Обычный 10 13 4 2 3" xfId="6477"/>
    <cellStyle name="Обычный 10 13 4 3" xfId="2368"/>
    <cellStyle name="Обычный 10 13 4 3 2" xfId="9756"/>
    <cellStyle name="Обычный 10 13 4 3 3" xfId="6478"/>
    <cellStyle name="Обычный 10 13 4 4" xfId="2369"/>
    <cellStyle name="Обычный 10 13 4 4 2" xfId="9757"/>
    <cellStyle name="Обычный 10 13 4 4 3" xfId="6479"/>
    <cellStyle name="Обычный 10 13 4 5" xfId="2370"/>
    <cellStyle name="Обычный 10 13 4 5 2" xfId="9758"/>
    <cellStyle name="Обычный 10 13 4 5 3" xfId="6480"/>
    <cellStyle name="Обычный 10 13 4 6" xfId="9754"/>
    <cellStyle name="Обычный 10 13 4 7" xfId="6476"/>
    <cellStyle name="Обычный 10 13 5" xfId="2371"/>
    <cellStyle name="Обычный 10 13 5 2" xfId="9759"/>
    <cellStyle name="Обычный 10 13 5 3" xfId="6481"/>
    <cellStyle name="Обычный 10 13 6" xfId="2372"/>
    <cellStyle name="Обычный 10 13 6 2" xfId="9760"/>
    <cellStyle name="Обычный 10 13 6 3" xfId="6482"/>
    <cellStyle name="Обычный 10 13 7" xfId="2373"/>
    <cellStyle name="Обычный 10 13 7 2" xfId="9761"/>
    <cellStyle name="Обычный 10 13 7 3" xfId="6483"/>
    <cellStyle name="Обычный 10 13 8" xfId="2374"/>
    <cellStyle name="Обычный 10 13 8 2" xfId="9762"/>
    <cellStyle name="Обычный 10 13 8 3" xfId="6484"/>
    <cellStyle name="Обычный 10 13 9" xfId="5603"/>
    <cellStyle name="Обычный 10 13 9 2" xfId="12141"/>
    <cellStyle name="Обычный 10 13 9 3" xfId="8846"/>
    <cellStyle name="Обычный 10 14" xfId="2375"/>
    <cellStyle name="Обычный 10 14 10" xfId="9763"/>
    <cellStyle name="Обычный 10 14 11" xfId="6485"/>
    <cellStyle name="Обычный 10 14 2" xfId="2376"/>
    <cellStyle name="Обычный 10 14 2 2" xfId="2377"/>
    <cellStyle name="Обычный 10 14 2 2 2" xfId="2378"/>
    <cellStyle name="Обычный 10 14 2 2 2 2" xfId="2379"/>
    <cellStyle name="Обычный 10 14 2 2 2 2 2" xfId="2380"/>
    <cellStyle name="Обычный 10 14 2 2 2 2 2 2" xfId="2381"/>
    <cellStyle name="Обычный 10 14 2 2 2 2 2 2 2" xfId="9769"/>
    <cellStyle name="Обычный 10 14 2 2 2 2 2 2 3" xfId="6491"/>
    <cellStyle name="Обычный 10 14 2 2 2 2 2 3" xfId="2382"/>
    <cellStyle name="Обычный 10 14 2 2 2 2 2 3 2" xfId="9770"/>
    <cellStyle name="Обычный 10 14 2 2 2 2 2 3 3" xfId="6492"/>
    <cellStyle name="Обычный 10 14 2 2 2 2 2 4" xfId="2383"/>
    <cellStyle name="Обычный 10 14 2 2 2 2 2 4 2" xfId="9771"/>
    <cellStyle name="Обычный 10 14 2 2 2 2 2 4 3" xfId="6493"/>
    <cellStyle name="Обычный 10 14 2 2 2 2 2 5" xfId="2384"/>
    <cellStyle name="Обычный 10 14 2 2 2 2 2 5 2" xfId="9772"/>
    <cellStyle name="Обычный 10 14 2 2 2 2 2 5 3" xfId="6494"/>
    <cellStyle name="Обычный 10 14 2 2 2 2 2 6" xfId="9768"/>
    <cellStyle name="Обычный 10 14 2 2 2 2 2 7" xfId="6490"/>
    <cellStyle name="Обычный 10 14 2 2 2 2 3" xfId="2385"/>
    <cellStyle name="Обычный 10 14 2 2 2 2 3 2" xfId="2386"/>
    <cellStyle name="Обычный 10 14 2 2 2 2 3 2 2" xfId="9774"/>
    <cellStyle name="Обычный 10 14 2 2 2 2 3 2 3" xfId="6496"/>
    <cellStyle name="Обычный 10 14 2 2 2 2 3 3" xfId="2387"/>
    <cellStyle name="Обычный 10 14 2 2 2 2 3 3 2" xfId="9775"/>
    <cellStyle name="Обычный 10 14 2 2 2 2 3 3 3" xfId="6497"/>
    <cellStyle name="Обычный 10 14 2 2 2 2 3 4" xfId="2388"/>
    <cellStyle name="Обычный 10 14 2 2 2 2 3 4 2" xfId="9776"/>
    <cellStyle name="Обычный 10 14 2 2 2 2 3 4 3" xfId="6498"/>
    <cellStyle name="Обычный 10 14 2 2 2 2 3 5" xfId="2389"/>
    <cellStyle name="Обычный 10 14 2 2 2 2 3 5 2" xfId="9777"/>
    <cellStyle name="Обычный 10 14 2 2 2 2 3 5 3" xfId="6499"/>
    <cellStyle name="Обычный 10 14 2 2 2 2 3 6" xfId="2390"/>
    <cellStyle name="Обычный 10 14 2 2 2 2 3 6 2" xfId="9778"/>
    <cellStyle name="Обычный 10 14 2 2 2 2 3 6 3" xfId="6500"/>
    <cellStyle name="Обычный 10 14 2 2 2 2 3 7" xfId="2391"/>
    <cellStyle name="Обычный 10 14 2 2 2 2 3 7 2" xfId="9779"/>
    <cellStyle name="Обычный 10 14 2 2 2 2 3 7 3" xfId="6501"/>
    <cellStyle name="Обычный 10 14 2 2 2 2 3 8" xfId="9773"/>
    <cellStyle name="Обычный 10 14 2 2 2 2 3 9" xfId="6495"/>
    <cellStyle name="Обычный 10 14 2 2 2 2 4" xfId="2392"/>
    <cellStyle name="Обычный 10 14 2 2 2 2 4 2" xfId="9780"/>
    <cellStyle name="Обычный 10 14 2 2 2 2 4 3" xfId="6502"/>
    <cellStyle name="Обычный 10 14 2 2 2 2 5" xfId="2393"/>
    <cellStyle name="Обычный 10 14 2 2 2 2 5 2" xfId="9781"/>
    <cellStyle name="Обычный 10 14 2 2 2 2 5 3" xfId="6503"/>
    <cellStyle name="Обычный 10 14 2 2 2 2 6" xfId="2394"/>
    <cellStyle name="Обычный 10 14 2 2 2 2 6 2" xfId="9782"/>
    <cellStyle name="Обычный 10 14 2 2 2 2 6 3" xfId="6504"/>
    <cellStyle name="Обычный 10 14 2 2 2 2 7" xfId="2395"/>
    <cellStyle name="Обычный 10 14 2 2 2 2 7 2" xfId="9783"/>
    <cellStyle name="Обычный 10 14 2 2 2 2 7 3" xfId="6505"/>
    <cellStyle name="Обычный 10 14 2 2 2 2 8" xfId="9767"/>
    <cellStyle name="Обычный 10 14 2 2 2 2 9" xfId="6489"/>
    <cellStyle name="Обычный 10 14 2 2 2 3" xfId="2396"/>
    <cellStyle name="Обычный 10 14 2 2 2 3 2" xfId="2397"/>
    <cellStyle name="Обычный 10 14 2 2 2 3 2 2" xfId="9785"/>
    <cellStyle name="Обычный 10 14 2 2 2 3 2 3" xfId="6507"/>
    <cellStyle name="Обычный 10 14 2 2 2 3 3" xfId="2398"/>
    <cellStyle name="Обычный 10 14 2 2 2 3 3 2" xfId="9786"/>
    <cellStyle name="Обычный 10 14 2 2 2 3 3 3" xfId="6508"/>
    <cellStyle name="Обычный 10 14 2 2 2 3 4" xfId="2399"/>
    <cellStyle name="Обычный 10 14 2 2 2 3 4 2" xfId="9787"/>
    <cellStyle name="Обычный 10 14 2 2 2 3 4 3" xfId="6509"/>
    <cellStyle name="Обычный 10 14 2 2 2 3 5" xfId="2400"/>
    <cellStyle name="Обычный 10 14 2 2 2 3 5 2" xfId="9788"/>
    <cellStyle name="Обычный 10 14 2 2 2 3 5 3" xfId="6510"/>
    <cellStyle name="Обычный 10 14 2 2 2 3 6" xfId="9784"/>
    <cellStyle name="Обычный 10 14 2 2 2 3 7" xfId="6506"/>
    <cellStyle name="Обычный 10 14 2 2 2 4" xfId="2401"/>
    <cellStyle name="Обычный 10 14 2 2 2 4 2" xfId="9789"/>
    <cellStyle name="Обычный 10 14 2 2 2 4 3" xfId="6511"/>
    <cellStyle name="Обычный 10 14 2 2 2 5" xfId="2402"/>
    <cellStyle name="Обычный 10 14 2 2 2 5 2" xfId="9790"/>
    <cellStyle name="Обычный 10 14 2 2 2 5 3" xfId="6512"/>
    <cellStyle name="Обычный 10 14 2 2 2 6" xfId="2403"/>
    <cellStyle name="Обычный 10 14 2 2 2 6 2" xfId="9791"/>
    <cellStyle name="Обычный 10 14 2 2 2 6 3" xfId="6513"/>
    <cellStyle name="Обычный 10 14 2 2 2 7" xfId="2404"/>
    <cellStyle name="Обычный 10 14 2 2 2 7 2" xfId="9792"/>
    <cellStyle name="Обычный 10 14 2 2 2 7 3" xfId="6514"/>
    <cellStyle name="Обычный 10 14 2 2 2 8" xfId="9766"/>
    <cellStyle name="Обычный 10 14 2 2 2 9" xfId="6488"/>
    <cellStyle name="Обычный 10 14 2 2 3" xfId="2405"/>
    <cellStyle name="Обычный 10 14 2 2 3 2" xfId="2406"/>
    <cellStyle name="Обычный 10 14 2 2 3 2 2" xfId="9794"/>
    <cellStyle name="Обычный 10 14 2 2 3 2 3" xfId="6516"/>
    <cellStyle name="Обычный 10 14 2 2 3 3" xfId="2407"/>
    <cellStyle name="Обычный 10 14 2 2 3 3 2" xfId="9795"/>
    <cellStyle name="Обычный 10 14 2 2 3 3 3" xfId="6517"/>
    <cellStyle name="Обычный 10 14 2 2 3 4" xfId="2408"/>
    <cellStyle name="Обычный 10 14 2 2 3 4 2" xfId="9796"/>
    <cellStyle name="Обычный 10 14 2 2 3 4 3" xfId="6518"/>
    <cellStyle name="Обычный 10 14 2 2 3 5" xfId="2409"/>
    <cellStyle name="Обычный 10 14 2 2 3 5 2" xfId="9797"/>
    <cellStyle name="Обычный 10 14 2 2 3 5 3" xfId="6519"/>
    <cellStyle name="Обычный 10 14 2 2 3 6" xfId="9793"/>
    <cellStyle name="Обычный 10 14 2 2 3 7" xfId="6515"/>
    <cellStyle name="Обычный 10 14 2 2 4" xfId="2410"/>
    <cellStyle name="Обычный 10 14 2 2 4 2" xfId="9798"/>
    <cellStyle name="Обычный 10 14 2 2 4 3" xfId="6520"/>
    <cellStyle name="Обычный 10 14 2 2 5" xfId="2411"/>
    <cellStyle name="Обычный 10 14 2 2 5 2" xfId="9799"/>
    <cellStyle name="Обычный 10 14 2 2 5 3" xfId="6521"/>
    <cellStyle name="Обычный 10 14 2 2 6" xfId="2412"/>
    <cellStyle name="Обычный 10 14 2 2 6 2" xfId="9800"/>
    <cellStyle name="Обычный 10 14 2 2 6 3" xfId="6522"/>
    <cellStyle name="Обычный 10 14 2 2 7" xfId="2413"/>
    <cellStyle name="Обычный 10 14 2 2 7 2" xfId="9801"/>
    <cellStyle name="Обычный 10 14 2 2 7 3" xfId="6523"/>
    <cellStyle name="Обычный 10 14 2 2 8" xfId="9765"/>
    <cellStyle name="Обычный 10 14 2 2 9" xfId="6487"/>
    <cellStyle name="Обычный 10 14 2 3" xfId="2414"/>
    <cellStyle name="Обычный 10 14 2 3 2" xfId="2415"/>
    <cellStyle name="Обычный 10 14 2 3 2 2" xfId="9803"/>
    <cellStyle name="Обычный 10 14 2 3 2 3" xfId="6525"/>
    <cellStyle name="Обычный 10 14 2 3 3" xfId="2416"/>
    <cellStyle name="Обычный 10 14 2 3 3 2" xfId="9804"/>
    <cellStyle name="Обычный 10 14 2 3 3 3" xfId="6526"/>
    <cellStyle name="Обычный 10 14 2 3 4" xfId="2417"/>
    <cellStyle name="Обычный 10 14 2 3 4 2" xfId="9805"/>
    <cellStyle name="Обычный 10 14 2 3 4 3" xfId="6527"/>
    <cellStyle name="Обычный 10 14 2 3 5" xfId="2418"/>
    <cellStyle name="Обычный 10 14 2 3 5 2" xfId="9806"/>
    <cellStyle name="Обычный 10 14 2 3 5 3" xfId="6528"/>
    <cellStyle name="Обычный 10 14 2 3 6" xfId="9802"/>
    <cellStyle name="Обычный 10 14 2 3 7" xfId="6524"/>
    <cellStyle name="Обычный 10 14 2 4" xfId="2419"/>
    <cellStyle name="Обычный 10 14 2 4 2" xfId="9807"/>
    <cellStyle name="Обычный 10 14 2 4 3" xfId="6529"/>
    <cellStyle name="Обычный 10 14 2 5" xfId="2420"/>
    <cellStyle name="Обычный 10 14 2 5 2" xfId="9808"/>
    <cellStyle name="Обычный 10 14 2 5 3" xfId="6530"/>
    <cellStyle name="Обычный 10 14 2 6" xfId="2421"/>
    <cellStyle name="Обычный 10 14 2 6 2" xfId="9809"/>
    <cellStyle name="Обычный 10 14 2 6 3" xfId="6531"/>
    <cellStyle name="Обычный 10 14 2 7" xfId="2422"/>
    <cellStyle name="Обычный 10 14 2 7 2" xfId="9810"/>
    <cellStyle name="Обычный 10 14 2 7 3" xfId="6532"/>
    <cellStyle name="Обычный 10 14 2 8" xfId="9764"/>
    <cellStyle name="Обычный 10 14 2 9" xfId="6486"/>
    <cellStyle name="Обычный 10 14 3" xfId="2423"/>
    <cellStyle name="Обычный 10 14 3 2" xfId="2424"/>
    <cellStyle name="Обычный 10 14 3 2 2" xfId="9812"/>
    <cellStyle name="Обычный 10 14 3 2 3" xfId="6534"/>
    <cellStyle name="Обычный 10 14 3 3" xfId="2425"/>
    <cellStyle name="Обычный 10 14 3 3 2" xfId="9813"/>
    <cellStyle name="Обычный 10 14 3 3 3" xfId="6535"/>
    <cellStyle name="Обычный 10 14 3 4" xfId="2426"/>
    <cellStyle name="Обычный 10 14 3 4 2" xfId="9814"/>
    <cellStyle name="Обычный 10 14 3 4 3" xfId="6536"/>
    <cellStyle name="Обычный 10 14 3 5" xfId="2427"/>
    <cellStyle name="Обычный 10 14 3 5 2" xfId="9815"/>
    <cellStyle name="Обычный 10 14 3 5 3" xfId="6537"/>
    <cellStyle name="Обычный 10 14 3 6" xfId="9811"/>
    <cellStyle name="Обычный 10 14 3 7" xfId="6533"/>
    <cellStyle name="Обычный 10 14 4" xfId="2428"/>
    <cellStyle name="Обычный 10 14 4 2" xfId="9816"/>
    <cellStyle name="Обычный 10 14 4 3" xfId="6538"/>
    <cellStyle name="Обычный 10 14 5" xfId="2429"/>
    <cellStyle name="Обычный 10 14 5 2" xfId="9817"/>
    <cellStyle name="Обычный 10 14 5 3" xfId="6539"/>
    <cellStyle name="Обычный 10 14 6" xfId="2430"/>
    <cellStyle name="Обычный 10 14 6 2" xfId="9818"/>
    <cellStyle name="Обычный 10 14 6 3" xfId="6540"/>
    <cellStyle name="Обычный 10 14 7" xfId="2431"/>
    <cellStyle name="Обычный 10 14 7 2" xfId="9819"/>
    <cellStyle name="Обычный 10 14 7 3" xfId="6541"/>
    <cellStyle name="Обычный 10 14 8" xfId="5604"/>
    <cellStyle name="Обычный 10 14 8 2" xfId="12142"/>
    <cellStyle name="Обычный 10 14 8 3" xfId="8847"/>
    <cellStyle name="Обычный 10 14 9" xfId="5678"/>
    <cellStyle name="Обычный 10 14 9 2" xfId="12216"/>
    <cellStyle name="Обычный 10 14 9 3" xfId="8921"/>
    <cellStyle name="Обычный 10 15" xfId="2432"/>
    <cellStyle name="Обычный 10 15 10" xfId="2433"/>
    <cellStyle name="Обычный 10 15 10 2" xfId="9821"/>
    <cellStyle name="Обычный 10 15 10 3" xfId="6543"/>
    <cellStyle name="Обычный 10 15 11" xfId="2434"/>
    <cellStyle name="Обычный 10 15 11 2" xfId="9822"/>
    <cellStyle name="Обычный 10 15 11 3" xfId="6544"/>
    <cellStyle name="Обычный 10 15 12" xfId="2435"/>
    <cellStyle name="Обычный 10 15 12 2" xfId="9823"/>
    <cellStyle name="Обычный 10 15 12 3" xfId="6545"/>
    <cellStyle name="Обычный 10 15 13" xfId="5679"/>
    <cellStyle name="Обычный 10 15 13 2" xfId="12217"/>
    <cellStyle name="Обычный 10 15 13 3" xfId="8922"/>
    <cellStyle name="Обычный 10 15 14" xfId="9820"/>
    <cellStyle name="Обычный 10 15 15" xfId="6542"/>
    <cellStyle name="Обычный 10 15 2" xfId="2436"/>
    <cellStyle name="Обычный 10 15 2 10" xfId="2437"/>
    <cellStyle name="Обычный 10 15 2 10 2" xfId="9825"/>
    <cellStyle name="Обычный 10 15 2 10 3" xfId="6547"/>
    <cellStyle name="Обычный 10 15 2 11" xfId="2438"/>
    <cellStyle name="Обычный 10 15 2 11 2" xfId="9826"/>
    <cellStyle name="Обычный 10 15 2 11 3" xfId="6548"/>
    <cellStyle name="Обычный 10 15 2 12" xfId="2439"/>
    <cellStyle name="Обычный 10 15 2 12 2" xfId="9827"/>
    <cellStyle name="Обычный 10 15 2 12 3" xfId="6549"/>
    <cellStyle name="Обычный 10 15 2 13" xfId="2440"/>
    <cellStyle name="Обычный 10 15 2 13 2" xfId="9828"/>
    <cellStyle name="Обычный 10 15 2 13 3" xfId="6550"/>
    <cellStyle name="Обычный 10 15 2 14" xfId="2441"/>
    <cellStyle name="Обычный 10 15 2 14 2" xfId="9829"/>
    <cellStyle name="Обычный 10 15 2 14 3" xfId="6551"/>
    <cellStyle name="Обычный 10 15 2 15" xfId="2442"/>
    <cellStyle name="Обычный 10 15 2 15 2" xfId="9830"/>
    <cellStyle name="Обычный 10 15 2 15 3" xfId="6552"/>
    <cellStyle name="Обычный 10 15 2 16" xfId="2443"/>
    <cellStyle name="Обычный 10 15 2 16 2" xfId="9831"/>
    <cellStyle name="Обычный 10 15 2 16 3" xfId="6553"/>
    <cellStyle name="Обычный 10 15 2 17" xfId="9824"/>
    <cellStyle name="Обычный 10 15 2 18" xfId="6546"/>
    <cellStyle name="Обычный 10 15 2 2" xfId="2444"/>
    <cellStyle name="Обычный 10 15 2 2 10" xfId="6554"/>
    <cellStyle name="Обычный 10 15 2 2 2" xfId="2445"/>
    <cellStyle name="Обычный 10 15 2 2 2 2" xfId="2446"/>
    <cellStyle name="Обычный 10 15 2 2 2 2 2" xfId="9834"/>
    <cellStyle name="Обычный 10 15 2 2 2 2 3" xfId="6556"/>
    <cellStyle name="Обычный 10 15 2 2 2 3" xfId="2447"/>
    <cellStyle name="Обычный 10 15 2 2 2 3 2" xfId="9835"/>
    <cellStyle name="Обычный 10 15 2 2 2 3 3" xfId="6557"/>
    <cellStyle name="Обычный 10 15 2 2 2 4" xfId="2448"/>
    <cellStyle name="Обычный 10 15 2 2 2 4 2" xfId="2449"/>
    <cellStyle name="Обычный 10 15 2 2 2 4 2 2" xfId="9837"/>
    <cellStyle name="Обычный 10 15 2 2 2 4 2 3" xfId="6559"/>
    <cellStyle name="Обычный 10 15 2 2 2 4 3" xfId="9836"/>
    <cellStyle name="Обычный 10 15 2 2 2 4 4" xfId="6558"/>
    <cellStyle name="Обычный 10 15 2 2 2 5" xfId="2450"/>
    <cellStyle name="Обычный 10 15 2 2 2 5 2" xfId="9838"/>
    <cellStyle name="Обычный 10 15 2 2 2 5 3" xfId="6560"/>
    <cellStyle name="Обычный 10 15 2 2 2 6" xfId="9833"/>
    <cellStyle name="Обычный 10 15 2 2 2 7" xfId="6555"/>
    <cellStyle name="Обычный 10 15 2 2 3" xfId="2451"/>
    <cellStyle name="Обычный 10 15 2 2 3 2" xfId="2452"/>
    <cellStyle name="Обычный 10 15 2 2 3 2 2" xfId="9840"/>
    <cellStyle name="Обычный 10 15 2 2 3 2 3" xfId="6562"/>
    <cellStyle name="Обычный 10 15 2 2 3 3" xfId="9839"/>
    <cellStyle name="Обычный 10 15 2 2 3 4" xfId="6561"/>
    <cellStyle name="Обычный 10 15 2 2 4" xfId="2453"/>
    <cellStyle name="Обычный 10 15 2 2 4 2" xfId="2454"/>
    <cellStyle name="Обычный 10 15 2 2 4 2 2" xfId="9842"/>
    <cellStyle name="Обычный 10 15 2 2 4 2 3" xfId="6564"/>
    <cellStyle name="Обычный 10 15 2 2 4 3" xfId="9841"/>
    <cellStyle name="Обычный 10 15 2 2 4 4" xfId="6563"/>
    <cellStyle name="Обычный 10 15 2 2 5" xfId="2455"/>
    <cellStyle name="Обычный 10 15 2 2 5 2" xfId="9843"/>
    <cellStyle name="Обычный 10 15 2 2 5 3" xfId="6565"/>
    <cellStyle name="Обычный 10 15 2 2 6" xfId="2456"/>
    <cellStyle name="Обычный 10 15 2 2 6 2" xfId="2457"/>
    <cellStyle name="Обычный 10 15 2 2 6 2 2" xfId="5590"/>
    <cellStyle name="Обычный 10 15 2 2 6 2 2 2" xfId="12128"/>
    <cellStyle name="Обычный 10 15 2 2 6 2 2 3" xfId="8833"/>
    <cellStyle name="Обычный 10 15 2 2 6 2 3" xfId="9845"/>
    <cellStyle name="Обычный 10 15 2 2 6 2 4" xfId="6567"/>
    <cellStyle name="Обычный 10 15 2 2 6 3" xfId="9844"/>
    <cellStyle name="Обычный 10 15 2 2 6 4" xfId="6566"/>
    <cellStyle name="Обычный 10 15 2 2 7" xfId="2458"/>
    <cellStyle name="Обычный 10 15 2 2 7 2" xfId="5588"/>
    <cellStyle name="Обычный 10 15 2 2 7 2 2" xfId="12126"/>
    <cellStyle name="Обычный 10 15 2 2 7 2 3" xfId="8831"/>
    <cellStyle name="Обычный 10 15 2 2 7 3" xfId="5746"/>
    <cellStyle name="Обычный 10 15 2 2 7 3 2" xfId="5747"/>
    <cellStyle name="Обычный 10 15 2 2 7 3 2 2" xfId="12284"/>
    <cellStyle name="Обычный 10 15 2 2 7 3 2 3" xfId="8989"/>
    <cellStyle name="Обычный 10 15 2 2 7 3 3" xfId="12283"/>
    <cellStyle name="Обычный 10 15 2 2 7 3 4" xfId="8988"/>
    <cellStyle name="Обычный 10 15 2 2 7 4" xfId="9846"/>
    <cellStyle name="Обычный 10 15 2 2 7 5" xfId="6568"/>
    <cellStyle name="Обычный 10 15 2 2 8" xfId="2459"/>
    <cellStyle name="Обычный 10 15 2 2 8 2" xfId="5735"/>
    <cellStyle name="Обычный 10 15 2 2 8 2 2" xfId="12272"/>
    <cellStyle name="Обычный 10 15 2 2 8 2 3" xfId="8977"/>
    <cellStyle name="Обычный 10 15 2 2 8 3" xfId="9847"/>
    <cellStyle name="Обычный 10 15 2 2 8 4" xfId="6569"/>
    <cellStyle name="Обычный 10 15 2 2 9" xfId="9832"/>
    <cellStyle name="Обычный 10 15 2 3" xfId="2460"/>
    <cellStyle name="Обычный 10 15 2 3 2" xfId="2461"/>
    <cellStyle name="Обычный 10 15 2 3 2 2" xfId="9849"/>
    <cellStyle name="Обычный 10 15 2 3 2 3" xfId="6571"/>
    <cellStyle name="Обычный 10 15 2 3 3" xfId="2462"/>
    <cellStyle name="Обычный 10 15 2 3 3 2" xfId="9850"/>
    <cellStyle name="Обычный 10 15 2 3 3 3" xfId="6572"/>
    <cellStyle name="Обычный 10 15 2 3 4" xfId="2463"/>
    <cellStyle name="Обычный 10 15 2 3 4 2" xfId="9851"/>
    <cellStyle name="Обычный 10 15 2 3 4 3" xfId="6573"/>
    <cellStyle name="Обычный 10 15 2 3 5" xfId="2464"/>
    <cellStyle name="Обычный 10 15 2 3 5 2" xfId="9852"/>
    <cellStyle name="Обычный 10 15 2 3 5 3" xfId="6574"/>
    <cellStyle name="Обычный 10 15 2 3 6" xfId="9848"/>
    <cellStyle name="Обычный 10 15 2 3 7" xfId="6570"/>
    <cellStyle name="Обычный 10 15 2 4" xfId="2465"/>
    <cellStyle name="Обычный 10 15 2 4 2" xfId="9853"/>
    <cellStyle name="Обычный 10 15 2 4 3" xfId="6575"/>
    <cellStyle name="Обычный 10 15 2 5" xfId="2466"/>
    <cellStyle name="Обычный 10 15 2 5 2" xfId="2467"/>
    <cellStyle name="Обычный 10 15 2 5 2 2" xfId="9855"/>
    <cellStyle name="Обычный 10 15 2 5 2 3" xfId="6577"/>
    <cellStyle name="Обычный 10 15 2 5 3" xfId="2468"/>
    <cellStyle name="Обычный 10 15 2 5 3 2" xfId="9856"/>
    <cellStyle name="Обычный 10 15 2 5 3 3" xfId="6578"/>
    <cellStyle name="Обычный 10 15 2 5 4" xfId="2469"/>
    <cellStyle name="Обычный 10 15 2 5 4 2" xfId="9857"/>
    <cellStyle name="Обычный 10 15 2 5 4 3" xfId="6579"/>
    <cellStyle name="Обычный 10 15 2 5 5" xfId="2470"/>
    <cellStyle name="Обычный 10 15 2 5 5 2" xfId="9858"/>
    <cellStyle name="Обычный 10 15 2 5 5 3" xfId="6580"/>
    <cellStyle name="Обычный 10 15 2 5 6" xfId="9854"/>
    <cellStyle name="Обычный 10 15 2 5 7" xfId="6576"/>
    <cellStyle name="Обычный 10 15 2 6" xfId="2471"/>
    <cellStyle name="Обычный 10 15 2 6 2" xfId="9859"/>
    <cellStyle name="Обычный 10 15 2 6 3" xfId="6581"/>
    <cellStyle name="Обычный 10 15 2 7" xfId="2472"/>
    <cellStyle name="Обычный 10 15 2 7 2" xfId="9860"/>
    <cellStyle name="Обычный 10 15 2 7 3" xfId="6582"/>
    <cellStyle name="Обычный 10 15 2 8" xfId="2473"/>
    <cellStyle name="Обычный 10 15 2 8 2" xfId="9861"/>
    <cellStyle name="Обычный 10 15 2 8 3" xfId="6583"/>
    <cellStyle name="Обычный 10 15 2 9" xfId="2474"/>
    <cellStyle name="Обычный 10 15 2 9 2" xfId="9862"/>
    <cellStyle name="Обычный 10 15 2 9 3" xfId="6584"/>
    <cellStyle name="Обычный 10 15 3" xfId="2475"/>
    <cellStyle name="Обычный 10 15 3 2" xfId="2476"/>
    <cellStyle name="Обычный 10 15 3 2 2" xfId="2477"/>
    <cellStyle name="Обычный 10 15 3 2 2 2" xfId="9865"/>
    <cellStyle name="Обычный 10 15 3 2 2 3" xfId="6587"/>
    <cellStyle name="Обычный 10 15 3 2 3" xfId="2478"/>
    <cellStyle name="Обычный 10 15 3 2 3 2" xfId="9866"/>
    <cellStyle name="Обычный 10 15 3 2 3 3" xfId="6588"/>
    <cellStyle name="Обычный 10 15 3 2 4" xfId="2479"/>
    <cellStyle name="Обычный 10 15 3 2 4 2" xfId="9867"/>
    <cellStyle name="Обычный 10 15 3 2 4 3" xfId="6589"/>
    <cellStyle name="Обычный 10 15 3 2 5" xfId="2480"/>
    <cellStyle name="Обычный 10 15 3 2 5 2" xfId="9868"/>
    <cellStyle name="Обычный 10 15 3 2 5 3" xfId="6590"/>
    <cellStyle name="Обычный 10 15 3 2 6" xfId="9864"/>
    <cellStyle name="Обычный 10 15 3 2 7" xfId="6586"/>
    <cellStyle name="Обычный 10 15 3 3" xfId="2481"/>
    <cellStyle name="Обычный 10 15 3 3 2" xfId="9869"/>
    <cellStyle name="Обычный 10 15 3 3 3" xfId="6591"/>
    <cellStyle name="Обычный 10 15 3 4" xfId="2482"/>
    <cellStyle name="Обычный 10 15 3 4 2" xfId="9870"/>
    <cellStyle name="Обычный 10 15 3 4 3" xfId="6592"/>
    <cellStyle name="Обычный 10 15 3 5" xfId="2483"/>
    <cellStyle name="Обычный 10 15 3 5 2" xfId="9871"/>
    <cellStyle name="Обычный 10 15 3 5 3" xfId="6593"/>
    <cellStyle name="Обычный 10 15 3 6" xfId="2484"/>
    <cellStyle name="Обычный 10 15 3 6 2" xfId="9872"/>
    <cellStyle name="Обычный 10 15 3 6 3" xfId="6594"/>
    <cellStyle name="Обычный 10 15 3 7" xfId="9863"/>
    <cellStyle name="Обычный 10 15 3 8" xfId="6585"/>
    <cellStyle name="Обычный 10 15 4" xfId="2485"/>
    <cellStyle name="Обычный 10 15 4 2" xfId="2486"/>
    <cellStyle name="Обычный 10 15 4 2 2" xfId="2487"/>
    <cellStyle name="Обычный 10 15 4 2 2 2" xfId="9875"/>
    <cellStyle name="Обычный 10 15 4 2 2 3" xfId="6597"/>
    <cellStyle name="Обычный 10 15 4 2 3" xfId="2488"/>
    <cellStyle name="Обычный 10 15 4 2 3 2" xfId="9876"/>
    <cellStyle name="Обычный 10 15 4 2 3 3" xfId="6598"/>
    <cellStyle name="Обычный 10 15 4 2 4" xfId="2489"/>
    <cellStyle name="Обычный 10 15 4 2 4 2" xfId="9877"/>
    <cellStyle name="Обычный 10 15 4 2 4 3" xfId="6599"/>
    <cellStyle name="Обычный 10 15 4 2 5" xfId="2490"/>
    <cellStyle name="Обычный 10 15 4 2 5 2" xfId="9878"/>
    <cellStyle name="Обычный 10 15 4 2 5 3" xfId="6600"/>
    <cellStyle name="Обычный 10 15 4 2 6" xfId="2491"/>
    <cellStyle name="Обычный 10 15 4 2 6 2" xfId="9879"/>
    <cellStyle name="Обычный 10 15 4 2 6 3" xfId="6601"/>
    <cellStyle name="Обычный 10 15 4 2 7" xfId="9874"/>
    <cellStyle name="Обычный 10 15 4 2 8" xfId="6596"/>
    <cellStyle name="Обычный 10 15 4 3" xfId="2492"/>
    <cellStyle name="Обычный 10 15 4 3 2" xfId="2493"/>
    <cellStyle name="Обычный 10 15 4 3 2 2" xfId="9881"/>
    <cellStyle name="Обычный 10 15 4 3 2 3" xfId="6603"/>
    <cellStyle name="Обычный 10 15 4 3 3" xfId="2494"/>
    <cellStyle name="Обычный 10 15 4 3 3 2" xfId="9882"/>
    <cellStyle name="Обычный 10 15 4 3 3 3" xfId="6604"/>
    <cellStyle name="Обычный 10 15 4 3 4" xfId="9880"/>
    <cellStyle name="Обычный 10 15 4 3 5" xfId="6602"/>
    <cellStyle name="Обычный 10 15 4 4" xfId="2495"/>
    <cellStyle name="Обычный 10 15 4 4 2" xfId="9883"/>
    <cellStyle name="Обычный 10 15 4 4 3" xfId="6605"/>
    <cellStyle name="Обычный 10 15 4 5" xfId="2496"/>
    <cellStyle name="Обычный 10 15 4 5 2" xfId="9884"/>
    <cellStyle name="Обычный 10 15 4 5 3" xfId="6606"/>
    <cellStyle name="Обычный 10 15 4 6" xfId="2497"/>
    <cellStyle name="Обычный 10 15 4 6 2" xfId="9885"/>
    <cellStyle name="Обычный 10 15 4 6 3" xfId="6607"/>
    <cellStyle name="Обычный 10 15 4 7" xfId="2498"/>
    <cellStyle name="Обычный 10 15 4 7 2" xfId="9886"/>
    <cellStyle name="Обычный 10 15 4 7 3" xfId="6608"/>
    <cellStyle name="Обычный 10 15 4 8" xfId="9873"/>
    <cellStyle name="Обычный 10 15 4 9" xfId="6595"/>
    <cellStyle name="Обычный 10 15 5" xfId="2499"/>
    <cellStyle name="Обычный 10 15 5 2" xfId="2500"/>
    <cellStyle name="Обычный 10 15 5 2 2" xfId="9888"/>
    <cellStyle name="Обычный 10 15 5 2 3" xfId="6610"/>
    <cellStyle name="Обычный 10 15 5 3" xfId="2501"/>
    <cellStyle name="Обычный 10 15 5 3 2" xfId="9889"/>
    <cellStyle name="Обычный 10 15 5 3 3" xfId="6611"/>
    <cellStyle name="Обычный 10 15 5 4" xfId="2502"/>
    <cellStyle name="Обычный 10 15 5 4 2" xfId="9890"/>
    <cellStyle name="Обычный 10 15 5 4 3" xfId="6612"/>
    <cellStyle name="Обычный 10 15 5 5" xfId="2503"/>
    <cellStyle name="Обычный 10 15 5 5 2" xfId="9891"/>
    <cellStyle name="Обычный 10 15 5 5 3" xfId="6613"/>
    <cellStyle name="Обычный 10 15 5 6" xfId="9887"/>
    <cellStyle name="Обычный 10 15 5 7" xfId="6609"/>
    <cellStyle name="Обычный 10 15 6" xfId="2504"/>
    <cellStyle name="Обычный 10 15 6 10" xfId="6614"/>
    <cellStyle name="Обычный 10 15 6 2" xfId="2505"/>
    <cellStyle name="Обычный 10 15 6 2 2" xfId="2506"/>
    <cellStyle name="Обычный 10 15 6 2 2 2" xfId="9894"/>
    <cellStyle name="Обычный 10 15 6 2 2 3" xfId="6616"/>
    <cellStyle name="Обычный 10 15 6 2 3" xfId="2507"/>
    <cellStyle name="Обычный 10 15 6 2 3 2" xfId="9895"/>
    <cellStyle name="Обычный 10 15 6 2 3 3" xfId="6617"/>
    <cellStyle name="Обычный 10 15 6 2 4" xfId="2508"/>
    <cellStyle name="Обычный 10 15 6 2 4 2" xfId="9896"/>
    <cellStyle name="Обычный 10 15 6 2 4 3" xfId="6618"/>
    <cellStyle name="Обычный 10 15 6 2 5" xfId="9893"/>
    <cellStyle name="Обычный 10 15 6 2 6" xfId="6615"/>
    <cellStyle name="Обычный 10 15 6 3" xfId="2509"/>
    <cellStyle name="Обычный 10 15 6 3 2" xfId="9897"/>
    <cellStyle name="Обычный 10 15 6 3 3" xfId="6619"/>
    <cellStyle name="Обычный 10 15 6 4" xfId="2510"/>
    <cellStyle name="Обычный 10 15 6 4 2" xfId="2511"/>
    <cellStyle name="Обычный 10 15 6 4 2 2" xfId="9899"/>
    <cellStyle name="Обычный 10 15 6 4 2 3" xfId="6621"/>
    <cellStyle name="Обычный 10 15 6 4 3" xfId="2512"/>
    <cellStyle name="Обычный 10 15 6 4 3 2" xfId="9900"/>
    <cellStyle name="Обычный 10 15 6 4 3 3" xfId="6622"/>
    <cellStyle name="Обычный 10 15 6 4 4" xfId="2513"/>
    <cellStyle name="Обычный 10 15 6 4 4 2" xfId="9901"/>
    <cellStyle name="Обычный 10 15 6 4 4 3" xfId="6623"/>
    <cellStyle name="Обычный 10 15 6 4 5" xfId="9898"/>
    <cellStyle name="Обычный 10 15 6 4 6" xfId="6620"/>
    <cellStyle name="Обычный 10 15 6 5" xfId="2514"/>
    <cellStyle name="Обычный 10 15 6 5 2" xfId="9902"/>
    <cellStyle name="Обычный 10 15 6 5 3" xfId="6624"/>
    <cellStyle name="Обычный 10 15 6 6" xfId="2515"/>
    <cellStyle name="Обычный 10 15 6 6 2" xfId="9903"/>
    <cellStyle name="Обычный 10 15 6 6 3" xfId="6625"/>
    <cellStyle name="Обычный 10 15 6 7" xfId="2516"/>
    <cellStyle name="Обычный 10 15 6 7 2" xfId="9904"/>
    <cellStyle name="Обычный 10 15 6 7 3" xfId="6626"/>
    <cellStyle name="Обычный 10 15 6 8" xfId="2517"/>
    <cellStyle name="Обычный 10 15 6 8 2" xfId="9905"/>
    <cellStyle name="Обычный 10 15 6 8 3" xfId="6627"/>
    <cellStyle name="Обычный 10 15 6 9" xfId="9892"/>
    <cellStyle name="Обычный 10 15 7" xfId="2518"/>
    <cellStyle name="Обычный 10 15 7 2" xfId="2519"/>
    <cellStyle name="Обычный 10 15 7 2 2" xfId="9907"/>
    <cellStyle name="Обычный 10 15 7 2 3" xfId="6629"/>
    <cellStyle name="Обычный 10 15 7 3" xfId="9906"/>
    <cellStyle name="Обычный 10 15 7 4" xfId="6628"/>
    <cellStyle name="Обычный 10 15 8" xfId="2520"/>
    <cellStyle name="Обычный 10 15 8 2" xfId="9908"/>
    <cellStyle name="Обычный 10 15 8 3" xfId="6630"/>
    <cellStyle name="Обычный 10 15 9" xfId="2521"/>
    <cellStyle name="Обычный 10 15 9 2" xfId="9909"/>
    <cellStyle name="Обычный 10 15 9 3" xfId="6631"/>
    <cellStyle name="Обычный 10 16" xfId="2522"/>
    <cellStyle name="Обычный 10 16 10" xfId="5605"/>
    <cellStyle name="Обычный 10 16 10 2" xfId="12143"/>
    <cellStyle name="Обычный 10 16 10 3" xfId="8848"/>
    <cellStyle name="Обычный 10 16 11" xfId="5680"/>
    <cellStyle name="Обычный 10 16 11 2" xfId="12218"/>
    <cellStyle name="Обычный 10 16 11 3" xfId="8923"/>
    <cellStyle name="Обычный 10 16 12" xfId="9910"/>
    <cellStyle name="Обычный 10 16 13" xfId="6632"/>
    <cellStyle name="Обычный 10 16 2" xfId="2523"/>
    <cellStyle name="Обычный 10 16 2 10" xfId="2524"/>
    <cellStyle name="Обычный 10 16 2 10 2" xfId="9912"/>
    <cellStyle name="Обычный 10 16 2 10 3" xfId="6634"/>
    <cellStyle name="Обычный 10 16 2 11" xfId="9911"/>
    <cellStyle name="Обычный 10 16 2 12" xfId="6633"/>
    <cellStyle name="Обычный 10 16 2 2" xfId="2525"/>
    <cellStyle name="Обычный 10 16 2 2 2" xfId="2526"/>
    <cellStyle name="Обычный 10 16 2 2 2 2" xfId="9914"/>
    <cellStyle name="Обычный 10 16 2 2 2 3" xfId="6636"/>
    <cellStyle name="Обычный 10 16 2 2 3" xfId="2527"/>
    <cellStyle name="Обычный 10 16 2 2 3 2" xfId="2528"/>
    <cellStyle name="Обычный 10 16 2 2 3 2 2" xfId="9916"/>
    <cellStyle name="Обычный 10 16 2 2 3 2 3" xfId="6638"/>
    <cellStyle name="Обычный 10 16 2 2 3 3" xfId="9915"/>
    <cellStyle name="Обычный 10 16 2 2 3 4" xfId="6637"/>
    <cellStyle name="Обычный 10 16 2 2 4" xfId="2529"/>
    <cellStyle name="Обычный 10 16 2 2 4 2" xfId="9917"/>
    <cellStyle name="Обычный 10 16 2 2 4 3" xfId="6639"/>
    <cellStyle name="Обычный 10 16 2 2 5" xfId="2530"/>
    <cellStyle name="Обычный 10 16 2 2 5 2" xfId="9918"/>
    <cellStyle name="Обычный 10 16 2 2 5 3" xfId="6640"/>
    <cellStyle name="Обычный 10 16 2 2 6" xfId="2531"/>
    <cellStyle name="Обычный 10 16 2 2 6 2" xfId="9919"/>
    <cellStyle name="Обычный 10 16 2 2 6 3" xfId="6641"/>
    <cellStyle name="Обычный 10 16 2 2 7" xfId="9913"/>
    <cellStyle name="Обычный 10 16 2 2 8" xfId="6635"/>
    <cellStyle name="Обычный 10 16 2 3" xfId="2532"/>
    <cellStyle name="Обычный 10 16 2 3 2" xfId="2533"/>
    <cellStyle name="Обычный 10 16 2 3 2 2" xfId="9921"/>
    <cellStyle name="Обычный 10 16 2 3 2 3" xfId="6643"/>
    <cellStyle name="Обычный 10 16 2 3 3" xfId="2534"/>
    <cellStyle name="Обычный 10 16 2 3 3 2" xfId="9922"/>
    <cellStyle name="Обычный 10 16 2 3 3 3" xfId="6644"/>
    <cellStyle name="Обычный 10 16 2 3 4" xfId="2535"/>
    <cellStyle name="Обычный 10 16 2 3 4 2" xfId="9923"/>
    <cellStyle name="Обычный 10 16 2 3 4 3" xfId="6645"/>
    <cellStyle name="Обычный 10 16 2 3 5" xfId="2536"/>
    <cellStyle name="Обычный 10 16 2 3 5 2" xfId="9924"/>
    <cellStyle name="Обычный 10 16 2 3 5 3" xfId="6646"/>
    <cellStyle name="Обычный 10 16 2 3 6" xfId="2537"/>
    <cellStyle name="Обычный 10 16 2 3 6 2" xfId="9925"/>
    <cellStyle name="Обычный 10 16 2 3 6 3" xfId="6647"/>
    <cellStyle name="Обычный 10 16 2 3 7" xfId="9920"/>
    <cellStyle name="Обычный 10 16 2 3 8" xfId="6642"/>
    <cellStyle name="Обычный 10 16 2 4" xfId="2538"/>
    <cellStyle name="Обычный 10 16 2 4 2" xfId="2539"/>
    <cellStyle name="Обычный 10 16 2 4 2 2" xfId="9927"/>
    <cellStyle name="Обычный 10 16 2 4 2 3" xfId="6649"/>
    <cellStyle name="Обычный 10 16 2 4 3" xfId="2540"/>
    <cellStyle name="Обычный 10 16 2 4 3 2" xfId="9928"/>
    <cellStyle name="Обычный 10 16 2 4 3 3" xfId="6650"/>
    <cellStyle name="Обычный 10 16 2 4 4" xfId="2541"/>
    <cellStyle name="Обычный 10 16 2 4 4 2" xfId="9929"/>
    <cellStyle name="Обычный 10 16 2 4 4 3" xfId="6651"/>
    <cellStyle name="Обычный 10 16 2 4 5" xfId="2542"/>
    <cellStyle name="Обычный 10 16 2 4 5 2" xfId="9930"/>
    <cellStyle name="Обычный 10 16 2 4 5 3" xfId="6652"/>
    <cellStyle name="Обычный 10 16 2 4 6" xfId="9926"/>
    <cellStyle name="Обычный 10 16 2 4 7" xfId="6648"/>
    <cellStyle name="Обычный 10 16 2 5" xfId="2543"/>
    <cellStyle name="Обычный 10 16 2 5 2" xfId="2544"/>
    <cellStyle name="Обычный 10 16 2 5 2 2" xfId="9932"/>
    <cellStyle name="Обычный 10 16 2 5 2 3" xfId="6654"/>
    <cellStyle name="Обычный 10 16 2 5 3" xfId="9931"/>
    <cellStyle name="Обычный 10 16 2 5 4" xfId="6653"/>
    <cellStyle name="Обычный 10 16 2 6" xfId="2545"/>
    <cellStyle name="Обычный 10 16 2 6 2" xfId="9933"/>
    <cellStyle name="Обычный 10 16 2 6 3" xfId="6655"/>
    <cellStyle name="Обычный 10 16 2 7" xfId="2546"/>
    <cellStyle name="Обычный 10 16 2 7 2" xfId="9934"/>
    <cellStyle name="Обычный 10 16 2 7 3" xfId="6656"/>
    <cellStyle name="Обычный 10 16 2 8" xfId="2547"/>
    <cellStyle name="Обычный 10 16 2 8 2" xfId="9935"/>
    <cellStyle name="Обычный 10 16 2 8 3" xfId="6657"/>
    <cellStyle name="Обычный 10 16 2 9" xfId="2548"/>
    <cellStyle name="Обычный 10 16 2 9 2" xfId="9936"/>
    <cellStyle name="Обычный 10 16 2 9 3" xfId="6658"/>
    <cellStyle name="Обычный 10 16 3" xfId="2549"/>
    <cellStyle name="Обычный 10 16 3 2" xfId="2550"/>
    <cellStyle name="Обычный 10 16 3 2 2" xfId="2551"/>
    <cellStyle name="Обычный 10 16 3 2 2 2" xfId="9939"/>
    <cellStyle name="Обычный 10 16 3 2 2 3" xfId="6661"/>
    <cellStyle name="Обычный 10 16 3 2 3" xfId="9938"/>
    <cellStyle name="Обычный 10 16 3 2 4" xfId="6660"/>
    <cellStyle name="Обычный 10 16 3 3" xfId="2552"/>
    <cellStyle name="Обычный 10 16 3 3 2" xfId="9940"/>
    <cellStyle name="Обычный 10 16 3 3 3" xfId="6662"/>
    <cellStyle name="Обычный 10 16 3 4" xfId="2553"/>
    <cellStyle name="Обычный 10 16 3 4 2" xfId="9941"/>
    <cellStyle name="Обычный 10 16 3 4 3" xfId="6663"/>
    <cellStyle name="Обычный 10 16 3 5" xfId="2554"/>
    <cellStyle name="Обычный 10 16 3 5 2" xfId="9942"/>
    <cellStyle name="Обычный 10 16 3 5 3" xfId="6664"/>
    <cellStyle name="Обычный 10 16 3 6" xfId="2555"/>
    <cellStyle name="Обычный 10 16 3 6 2" xfId="9943"/>
    <cellStyle name="Обычный 10 16 3 6 3" xfId="6665"/>
    <cellStyle name="Обычный 10 16 3 7" xfId="9937"/>
    <cellStyle name="Обычный 10 16 3 8" xfId="6659"/>
    <cellStyle name="Обычный 10 16 4" xfId="2556"/>
    <cellStyle name="Обычный 10 16 4 2" xfId="2557"/>
    <cellStyle name="Обычный 10 16 4 2 2" xfId="9945"/>
    <cellStyle name="Обычный 10 16 4 2 3" xfId="6667"/>
    <cellStyle name="Обычный 10 16 4 3" xfId="2558"/>
    <cellStyle name="Обычный 10 16 4 3 2" xfId="9946"/>
    <cellStyle name="Обычный 10 16 4 3 3" xfId="6668"/>
    <cellStyle name="Обычный 10 16 4 4" xfId="2559"/>
    <cellStyle name="Обычный 10 16 4 4 2" xfId="9947"/>
    <cellStyle name="Обычный 10 16 4 4 3" xfId="6669"/>
    <cellStyle name="Обычный 10 16 4 5" xfId="2560"/>
    <cellStyle name="Обычный 10 16 4 5 2" xfId="9948"/>
    <cellStyle name="Обычный 10 16 4 5 3" xfId="6670"/>
    <cellStyle name="Обычный 10 16 4 6" xfId="9944"/>
    <cellStyle name="Обычный 10 16 4 7" xfId="6666"/>
    <cellStyle name="Обычный 10 16 5" xfId="2561"/>
    <cellStyle name="Обычный 10 16 5 2" xfId="2562"/>
    <cellStyle name="Обычный 10 16 5 2 2" xfId="9950"/>
    <cellStyle name="Обычный 10 16 5 2 3" xfId="6672"/>
    <cellStyle name="Обычный 10 16 5 3" xfId="9949"/>
    <cellStyle name="Обычный 10 16 5 4" xfId="6671"/>
    <cellStyle name="Обычный 10 16 6" xfId="2563"/>
    <cellStyle name="Обычный 10 16 6 2" xfId="9951"/>
    <cellStyle name="Обычный 10 16 6 3" xfId="6673"/>
    <cellStyle name="Обычный 10 16 7" xfId="2564"/>
    <cellStyle name="Обычный 10 16 7 2" xfId="9952"/>
    <cellStyle name="Обычный 10 16 7 3" xfId="6674"/>
    <cellStyle name="Обычный 10 16 8" xfId="2565"/>
    <cellStyle name="Обычный 10 16 8 2" xfId="9953"/>
    <cellStyle name="Обычный 10 16 8 3" xfId="6675"/>
    <cellStyle name="Обычный 10 16 9" xfId="2566"/>
    <cellStyle name="Обычный 10 16 9 2" xfId="9954"/>
    <cellStyle name="Обычный 10 16 9 3" xfId="6676"/>
    <cellStyle name="Обычный 10 17" xfId="2567"/>
    <cellStyle name="Обычный 10 17 2" xfId="2568"/>
    <cellStyle name="Обычный 10 17 2 2" xfId="2569"/>
    <cellStyle name="Обычный 10 17 2 2 2" xfId="9957"/>
    <cellStyle name="Обычный 10 17 2 2 3" xfId="6679"/>
    <cellStyle name="Обычный 10 17 2 3" xfId="2570"/>
    <cellStyle name="Обычный 10 17 2 3 2" xfId="9958"/>
    <cellStyle name="Обычный 10 17 2 3 3" xfId="6680"/>
    <cellStyle name="Обычный 10 17 2 4" xfId="2571"/>
    <cellStyle name="Обычный 10 17 2 4 2" xfId="9959"/>
    <cellStyle name="Обычный 10 17 2 4 3" xfId="6681"/>
    <cellStyle name="Обычный 10 17 2 5" xfId="2572"/>
    <cellStyle name="Обычный 10 17 2 5 2" xfId="9960"/>
    <cellStyle name="Обычный 10 17 2 5 3" xfId="6682"/>
    <cellStyle name="Обычный 10 17 2 6" xfId="9956"/>
    <cellStyle name="Обычный 10 17 2 7" xfId="6678"/>
    <cellStyle name="Обычный 10 17 3" xfId="2573"/>
    <cellStyle name="Обычный 10 17 3 2" xfId="9961"/>
    <cellStyle name="Обычный 10 17 3 3" xfId="6683"/>
    <cellStyle name="Обычный 10 17 4" xfId="2574"/>
    <cellStyle name="Обычный 10 17 4 2" xfId="9962"/>
    <cellStyle name="Обычный 10 17 4 3" xfId="6684"/>
    <cellStyle name="Обычный 10 17 5" xfId="2575"/>
    <cellStyle name="Обычный 10 17 5 2" xfId="9963"/>
    <cellStyle name="Обычный 10 17 5 3" xfId="6685"/>
    <cellStyle name="Обычный 10 17 6" xfId="2576"/>
    <cellStyle name="Обычный 10 17 6 2" xfId="9964"/>
    <cellStyle name="Обычный 10 17 6 3" xfId="6686"/>
    <cellStyle name="Обычный 10 17 7" xfId="9955"/>
    <cellStyle name="Обычный 10 17 8" xfId="6677"/>
    <cellStyle name="Обычный 10 18" xfId="2577"/>
    <cellStyle name="Обычный 10 18 2" xfId="2578"/>
    <cellStyle name="Обычный 10 18 2 2" xfId="2579"/>
    <cellStyle name="Обычный 10 18 2 2 2" xfId="9967"/>
    <cellStyle name="Обычный 10 18 2 2 3" xfId="6689"/>
    <cellStyle name="Обычный 10 18 2 3" xfId="2580"/>
    <cellStyle name="Обычный 10 18 2 3 2" xfId="9968"/>
    <cellStyle name="Обычный 10 18 2 3 3" xfId="6690"/>
    <cellStyle name="Обычный 10 18 2 4" xfId="2581"/>
    <cellStyle name="Обычный 10 18 2 4 2" xfId="9969"/>
    <cellStyle name="Обычный 10 18 2 4 3" xfId="6691"/>
    <cellStyle name="Обычный 10 18 2 5" xfId="2582"/>
    <cellStyle name="Обычный 10 18 2 5 2" xfId="9970"/>
    <cellStyle name="Обычный 10 18 2 5 3" xfId="6692"/>
    <cellStyle name="Обычный 10 18 2 6" xfId="9966"/>
    <cellStyle name="Обычный 10 18 2 7" xfId="6688"/>
    <cellStyle name="Обычный 10 18 3" xfId="2583"/>
    <cellStyle name="Обычный 10 18 3 2" xfId="9971"/>
    <cellStyle name="Обычный 10 18 3 3" xfId="6693"/>
    <cellStyle name="Обычный 10 18 4" xfId="2584"/>
    <cellStyle name="Обычный 10 18 4 2" xfId="9972"/>
    <cellStyle name="Обычный 10 18 4 3" xfId="6694"/>
    <cellStyle name="Обычный 10 18 5" xfId="2585"/>
    <cellStyle name="Обычный 10 18 5 2" xfId="9973"/>
    <cellStyle name="Обычный 10 18 5 3" xfId="6695"/>
    <cellStyle name="Обычный 10 18 6" xfId="2586"/>
    <cellStyle name="Обычный 10 18 6 2" xfId="9974"/>
    <cellStyle name="Обычный 10 18 6 3" xfId="6696"/>
    <cellStyle name="Обычный 10 18 7" xfId="9965"/>
    <cellStyle name="Обычный 10 18 8" xfId="6687"/>
    <cellStyle name="Обычный 10 19" xfId="2587"/>
    <cellStyle name="Обычный 10 19 2" xfId="2588"/>
    <cellStyle name="Обычный 10 19 2 2" xfId="2589"/>
    <cellStyle name="Обычный 10 19 2 2 2" xfId="9977"/>
    <cellStyle name="Обычный 10 19 2 2 3" xfId="6699"/>
    <cellStyle name="Обычный 10 19 2 3" xfId="2590"/>
    <cellStyle name="Обычный 10 19 2 3 2" xfId="9978"/>
    <cellStyle name="Обычный 10 19 2 3 3" xfId="6700"/>
    <cellStyle name="Обычный 10 19 2 4" xfId="2591"/>
    <cellStyle name="Обычный 10 19 2 4 2" xfId="9979"/>
    <cellStyle name="Обычный 10 19 2 4 3" xfId="6701"/>
    <cellStyle name="Обычный 10 19 2 5" xfId="2592"/>
    <cellStyle name="Обычный 10 19 2 5 2" xfId="9980"/>
    <cellStyle name="Обычный 10 19 2 5 3" xfId="6702"/>
    <cellStyle name="Обычный 10 19 2 6" xfId="2593"/>
    <cellStyle name="Обычный 10 19 2 6 2" xfId="9981"/>
    <cellStyle name="Обычный 10 19 2 6 3" xfId="6703"/>
    <cellStyle name="Обычный 10 19 2 7" xfId="9976"/>
    <cellStyle name="Обычный 10 19 2 8" xfId="6698"/>
    <cellStyle name="Обычный 10 19 3" xfId="2594"/>
    <cellStyle name="Обычный 10 19 3 2" xfId="9982"/>
    <cellStyle name="Обычный 10 19 3 3" xfId="6704"/>
    <cellStyle name="Обычный 10 19 4" xfId="2595"/>
    <cellStyle name="Обычный 10 19 4 2" xfId="9983"/>
    <cellStyle name="Обычный 10 19 4 3" xfId="6705"/>
    <cellStyle name="Обычный 10 19 5" xfId="2596"/>
    <cellStyle name="Обычный 10 19 5 2" xfId="9984"/>
    <cellStyle name="Обычный 10 19 5 3" xfId="6706"/>
    <cellStyle name="Обычный 10 19 6" xfId="2597"/>
    <cellStyle name="Обычный 10 19 6 2" xfId="9985"/>
    <cellStyle name="Обычный 10 19 6 3" xfId="6707"/>
    <cellStyle name="Обычный 10 19 7" xfId="9975"/>
    <cellStyle name="Обычный 10 19 8" xfId="6697"/>
    <cellStyle name="Обычный 10 2" xfId="2598"/>
    <cellStyle name="Обычный 10 2 10" xfId="5606"/>
    <cellStyle name="Обычный 10 2 10 2" xfId="12144"/>
    <cellStyle name="Обычный 10 2 10 3" xfId="8849"/>
    <cellStyle name="Обычный 10 2 11" xfId="5681"/>
    <cellStyle name="Обычный 10 2 11 2" xfId="12219"/>
    <cellStyle name="Обычный 10 2 11 3" xfId="8924"/>
    <cellStyle name="Обычный 10 2 12" xfId="5762"/>
    <cellStyle name="Обычный 10 2 12 2" xfId="12287"/>
    <cellStyle name="Обычный 10 2 12 3" xfId="8992"/>
    <cellStyle name="Обычный 10 2 13" xfId="9986"/>
    <cellStyle name="Обычный 10 2 14" xfId="6708"/>
    <cellStyle name="Обычный 10 2 2" xfId="2599"/>
    <cellStyle name="Обычный 10 2 2 10" xfId="9987"/>
    <cellStyle name="Обычный 10 2 2 11" xfId="6709"/>
    <cellStyle name="Обычный 10 2 2 2" xfId="2600"/>
    <cellStyle name="Обычный 10 2 2 2 2" xfId="2601"/>
    <cellStyle name="Обычный 10 2 2 2 2 2" xfId="9989"/>
    <cellStyle name="Обычный 10 2 2 2 2 3" xfId="6711"/>
    <cellStyle name="Обычный 10 2 2 2 3" xfId="2602"/>
    <cellStyle name="Обычный 10 2 2 2 3 2" xfId="9990"/>
    <cellStyle name="Обычный 10 2 2 2 3 3" xfId="6712"/>
    <cellStyle name="Обычный 10 2 2 2 4" xfId="2603"/>
    <cellStyle name="Обычный 10 2 2 2 4 2" xfId="9991"/>
    <cellStyle name="Обычный 10 2 2 2 4 3" xfId="6713"/>
    <cellStyle name="Обычный 10 2 2 2 5" xfId="2604"/>
    <cellStyle name="Обычный 10 2 2 2 5 2" xfId="9992"/>
    <cellStyle name="Обычный 10 2 2 2 5 3" xfId="6714"/>
    <cellStyle name="Обычный 10 2 2 2 6" xfId="5764"/>
    <cellStyle name="Обычный 10 2 2 2 6 2" xfId="12289"/>
    <cellStyle name="Обычный 10 2 2 2 6 3" xfId="8994"/>
    <cellStyle name="Обычный 10 2 2 2 7" xfId="9988"/>
    <cellStyle name="Обычный 10 2 2 2 8" xfId="6710"/>
    <cellStyle name="Обычный 10 2 2 3" xfId="2605"/>
    <cellStyle name="Обычный 10 2 2 3 2" xfId="9993"/>
    <cellStyle name="Обычный 10 2 2 3 3" xfId="6715"/>
    <cellStyle name="Обычный 10 2 2 4" xfId="2606"/>
    <cellStyle name="Обычный 10 2 2 4 2" xfId="9994"/>
    <cellStyle name="Обычный 10 2 2 4 3" xfId="6716"/>
    <cellStyle name="Обычный 10 2 2 5" xfId="2607"/>
    <cellStyle name="Обычный 10 2 2 5 2" xfId="9995"/>
    <cellStyle name="Обычный 10 2 2 5 3" xfId="6717"/>
    <cellStyle name="Обычный 10 2 2 6" xfId="2608"/>
    <cellStyle name="Обычный 10 2 2 6 2" xfId="9996"/>
    <cellStyle name="Обычный 10 2 2 6 3" xfId="6718"/>
    <cellStyle name="Обычный 10 2 2 7" xfId="5607"/>
    <cellStyle name="Обычный 10 2 2 7 2" xfId="12145"/>
    <cellStyle name="Обычный 10 2 2 7 3" xfId="8850"/>
    <cellStyle name="Обычный 10 2 2 8" xfId="5682"/>
    <cellStyle name="Обычный 10 2 2 8 2" xfId="12220"/>
    <cellStyle name="Обычный 10 2 2 8 3" xfId="8925"/>
    <cellStyle name="Обычный 10 2 2 9" xfId="5763"/>
    <cellStyle name="Обычный 10 2 2 9 2" xfId="12288"/>
    <cellStyle name="Обычный 10 2 2 9 3" xfId="8993"/>
    <cellStyle name="Обычный 10 2 3" xfId="2609"/>
    <cellStyle name="Обычный 10 2 3 2" xfId="2610"/>
    <cellStyle name="Обычный 10 2 3 2 2" xfId="2611"/>
    <cellStyle name="Обычный 10 2 3 2 2 2" xfId="9999"/>
    <cellStyle name="Обычный 10 2 3 2 2 3" xfId="6721"/>
    <cellStyle name="Обычный 10 2 3 2 3" xfId="2612"/>
    <cellStyle name="Обычный 10 2 3 2 3 2" xfId="10000"/>
    <cellStyle name="Обычный 10 2 3 2 3 3" xfId="6722"/>
    <cellStyle name="Обычный 10 2 3 2 4" xfId="2613"/>
    <cellStyle name="Обычный 10 2 3 2 4 2" xfId="10001"/>
    <cellStyle name="Обычный 10 2 3 2 4 3" xfId="6723"/>
    <cellStyle name="Обычный 10 2 3 2 5" xfId="2614"/>
    <cellStyle name="Обычный 10 2 3 2 5 2" xfId="10002"/>
    <cellStyle name="Обычный 10 2 3 2 5 3" xfId="6724"/>
    <cellStyle name="Обычный 10 2 3 2 6" xfId="9998"/>
    <cellStyle name="Обычный 10 2 3 2 7" xfId="6720"/>
    <cellStyle name="Обычный 10 2 3 3" xfId="2615"/>
    <cellStyle name="Обычный 10 2 3 3 2" xfId="10003"/>
    <cellStyle name="Обычный 10 2 3 3 3" xfId="6725"/>
    <cellStyle name="Обычный 10 2 3 4" xfId="2616"/>
    <cellStyle name="Обычный 10 2 3 5" xfId="2617"/>
    <cellStyle name="Обычный 10 2 3 5 2" xfId="10004"/>
    <cellStyle name="Обычный 10 2 3 5 3" xfId="6726"/>
    <cellStyle name="Обычный 10 2 3 6" xfId="2618"/>
    <cellStyle name="Обычный 10 2 3 6 2" xfId="10005"/>
    <cellStyle name="Обычный 10 2 3 6 3" xfId="6727"/>
    <cellStyle name="Обычный 10 2 3 7" xfId="5765"/>
    <cellStyle name="Обычный 10 2 3 7 2" xfId="12290"/>
    <cellStyle name="Обычный 10 2 3 7 3" xfId="8995"/>
    <cellStyle name="Обычный 10 2 3 8" xfId="9997"/>
    <cellStyle name="Обычный 10 2 3 9" xfId="6719"/>
    <cellStyle name="Обычный 10 2 3_Бюджет 2012 год изм" xfId="2619"/>
    <cellStyle name="Обычный 10 2 4" xfId="2620"/>
    <cellStyle name="Обычный 10 2 4 2" xfId="2621"/>
    <cellStyle name="Обычный 10 2 4 2 2" xfId="10007"/>
    <cellStyle name="Обычный 10 2 4 2 3" xfId="6729"/>
    <cellStyle name="Обычный 10 2 4 3" xfId="2622"/>
    <cellStyle name="Обычный 10 2 4 3 2" xfId="10008"/>
    <cellStyle name="Обычный 10 2 4 3 3" xfId="6730"/>
    <cellStyle name="Обычный 10 2 4 4" xfId="2623"/>
    <cellStyle name="Обычный 10 2 4 4 2" xfId="10009"/>
    <cellStyle name="Обычный 10 2 4 4 3" xfId="6731"/>
    <cellStyle name="Обычный 10 2 4 5" xfId="2624"/>
    <cellStyle name="Обычный 10 2 4 5 2" xfId="10010"/>
    <cellStyle name="Обычный 10 2 4 5 3" xfId="6732"/>
    <cellStyle name="Обычный 10 2 4 6" xfId="10006"/>
    <cellStyle name="Обычный 10 2 4 7" xfId="6728"/>
    <cellStyle name="Обычный 10 2 5" xfId="2625"/>
    <cellStyle name="Обычный 10 2 5 2" xfId="2626"/>
    <cellStyle name="Обычный 10 2 5 2 2" xfId="10012"/>
    <cellStyle name="Обычный 10 2 5 2 3" xfId="6734"/>
    <cellStyle name="Обычный 10 2 5 3" xfId="2627"/>
    <cellStyle name="Обычный 10 2 5 3 2" xfId="10013"/>
    <cellStyle name="Обычный 10 2 5 3 3" xfId="6735"/>
    <cellStyle name="Обычный 10 2 5 4" xfId="2628"/>
    <cellStyle name="Обычный 10 2 5 4 2" xfId="10014"/>
    <cellStyle name="Обычный 10 2 5 4 3" xfId="6736"/>
    <cellStyle name="Обычный 10 2 5 5" xfId="2629"/>
    <cellStyle name="Обычный 10 2 5 5 2" xfId="10015"/>
    <cellStyle name="Обычный 10 2 5 5 3" xfId="6737"/>
    <cellStyle name="Обычный 10 2 5 6" xfId="10011"/>
    <cellStyle name="Обычный 10 2 5 7" xfId="6733"/>
    <cellStyle name="Обычный 10 2 6" xfId="2630"/>
    <cellStyle name="Обычный 10 2 6 2" xfId="10016"/>
    <cellStyle name="Обычный 10 2 6 3" xfId="6738"/>
    <cellStyle name="Обычный 10 2 7" xfId="2631"/>
    <cellStyle name="Обычный 10 2 7 2" xfId="10017"/>
    <cellStyle name="Обычный 10 2 7 3" xfId="6739"/>
    <cellStyle name="Обычный 10 2 8" xfId="2632"/>
    <cellStyle name="Обычный 10 2 8 2" xfId="10018"/>
    <cellStyle name="Обычный 10 2 8 3" xfId="6740"/>
    <cellStyle name="Обычный 10 2 9" xfId="2633"/>
    <cellStyle name="Обычный 10 2 9 2" xfId="10019"/>
    <cellStyle name="Обычный 10 2 9 3" xfId="6741"/>
    <cellStyle name="Обычный 10 20" xfId="2634"/>
    <cellStyle name="Обычный 10 21" xfId="2635"/>
    <cellStyle name="Обычный 10 21 2" xfId="2636"/>
    <cellStyle name="Обычный 10 21 2 2" xfId="5658"/>
    <cellStyle name="Обычный 10 21 2 2 2" xfId="12196"/>
    <cellStyle name="Обычный 10 21 2 2 3" xfId="8901"/>
    <cellStyle name="Обычный 10 21 2 3" xfId="10022"/>
    <cellStyle name="Обычный 10 21 2 4" xfId="6743"/>
    <cellStyle name="Обычный 10 21 3" xfId="2637"/>
    <cellStyle name="Обычный 10 21 3 2" xfId="2638"/>
    <cellStyle name="Обычный 10 21 3 2 2" xfId="10024"/>
    <cellStyle name="Обычный 10 21 3 2 3" xfId="6745"/>
    <cellStyle name="Обычный 10 21 3 3" xfId="2639"/>
    <cellStyle name="Обычный 10 21 3 3 2" xfId="5587"/>
    <cellStyle name="Обычный 10 21 3 3 2 2" xfId="12125"/>
    <cellStyle name="Обычный 10 21 3 3 2 3" xfId="8830"/>
    <cellStyle name="Обычный 10 21 3 3 3" xfId="10025"/>
    <cellStyle name="Обычный 10 21 3 3 4" xfId="6746"/>
    <cellStyle name="Обычный 10 21 3 4" xfId="2640"/>
    <cellStyle name="Обычный 10 21 3 4 2" xfId="5663"/>
    <cellStyle name="Обычный 10 21 3 4 2 2" xfId="5736"/>
    <cellStyle name="Обычный 10 21 3 4 2 2 2" xfId="12273"/>
    <cellStyle name="Обычный 10 21 3 4 2 2 3" xfId="8978"/>
    <cellStyle name="Обычный 10 21 3 4 2 3" xfId="12201"/>
    <cellStyle name="Обычный 10 21 3 4 2 4" xfId="8906"/>
    <cellStyle name="Обычный 10 21 3 4 3" xfId="10026"/>
    <cellStyle name="Обычный 10 21 3 4 4" xfId="6747"/>
    <cellStyle name="Обычный 10 21 3 5" xfId="10023"/>
    <cellStyle name="Обычный 10 21 3 6" xfId="6744"/>
    <cellStyle name="Обычный 10 21 4" xfId="2641"/>
    <cellStyle name="Обычный 10 21 4 2" xfId="10027"/>
    <cellStyle name="Обычный 10 21 4 3" xfId="6748"/>
    <cellStyle name="Обычный 10 21 5" xfId="2642"/>
    <cellStyle name="Обычный 10 21 5 2" xfId="10028"/>
    <cellStyle name="Обычный 10 21 5 3" xfId="6749"/>
    <cellStyle name="Обычный 10 21 6" xfId="2643"/>
    <cellStyle name="Обычный 10 21 6 2" xfId="10029"/>
    <cellStyle name="Обычный 10 21 6 3" xfId="6750"/>
    <cellStyle name="Обычный 10 21 7" xfId="10021"/>
    <cellStyle name="Обычный 10 21 8" xfId="6742"/>
    <cellStyle name="Обычный 10 22" xfId="2644"/>
    <cellStyle name="Обычный 10 22 2" xfId="10030"/>
    <cellStyle name="Обычный 10 22 3" xfId="6751"/>
    <cellStyle name="Обычный 10 23" xfId="2645"/>
    <cellStyle name="Обычный 10 23 2" xfId="10031"/>
    <cellStyle name="Обычный 10 23 3" xfId="6752"/>
    <cellStyle name="Обычный 10 24" xfId="5523"/>
    <cellStyle name="Обычный 10 25" xfId="5524"/>
    <cellStyle name="Обычный 10 25 2" xfId="12095"/>
    <cellStyle name="Обычный 10 25 3" xfId="8798"/>
    <cellStyle name="Обычный 10 26" xfId="5593"/>
    <cellStyle name="Обычный 10 26 2" xfId="12131"/>
    <cellStyle name="Обычный 10 26 3" xfId="8836"/>
    <cellStyle name="Обычный 10 27" xfId="5665"/>
    <cellStyle name="Обычный 10 27 2" xfId="12203"/>
    <cellStyle name="Обычный 10 27 3" xfId="8908"/>
    <cellStyle name="Обычный 10 28" xfId="5761"/>
    <cellStyle name="Обычный 10 28 2" xfId="12286"/>
    <cellStyle name="Обычный 10 28 3" xfId="8991"/>
    <cellStyle name="Обычный 10 3" xfId="5"/>
    <cellStyle name="Обычный 10 3 2" xfId="5767"/>
    <cellStyle name="Обычный 10 3 2 2" xfId="12292"/>
    <cellStyle name="Обычный 10 3 2 3" xfId="8997"/>
    <cellStyle name="Обычный 10 3 3" xfId="5766"/>
    <cellStyle name="Обычный 10 3 3 2" xfId="12291"/>
    <cellStyle name="Обычный 10 3 3 3" xfId="8996"/>
    <cellStyle name="Обычный 10 4" xfId="2646"/>
    <cellStyle name="Обычный 10 4 2" xfId="5769"/>
    <cellStyle name="Обычный 10 4 2 2" xfId="12294"/>
    <cellStyle name="Обычный 10 4 2 3" xfId="8999"/>
    <cellStyle name="Обычный 10 4 3" xfId="5768"/>
    <cellStyle name="Обычный 10 4 3 2" xfId="12293"/>
    <cellStyle name="Обычный 10 4 3 3" xfId="8998"/>
    <cellStyle name="Обычный 10 5" xfId="2647"/>
    <cellStyle name="Обычный 10 5 2" xfId="5770"/>
    <cellStyle name="Обычный 10 5 2 2" xfId="5771"/>
    <cellStyle name="Обычный 10 5 2 2 2" xfId="12296"/>
    <cellStyle name="Обычный 10 5 2 2 3" xfId="9001"/>
    <cellStyle name="Обычный 10 5 2 3" xfId="12295"/>
    <cellStyle name="Обычный 10 5 2 4" xfId="9000"/>
    <cellStyle name="Обычный 10 5 3" xfId="5453"/>
    <cellStyle name="Обычный 10 5 3 2" xfId="5772"/>
    <cellStyle name="Обычный 10 5 3 2 2" xfId="12297"/>
    <cellStyle name="Обычный 10 5 3 2 3" xfId="9002"/>
    <cellStyle name="Обычный 10 5 3 3" xfId="12039"/>
    <cellStyle name="Обычный 10 5 3 4" xfId="8742"/>
    <cellStyle name="Обычный 10 5 4" xfId="5773"/>
    <cellStyle name="Обычный 10 5 4 2" xfId="12298"/>
    <cellStyle name="Обычный 10 5 4 3" xfId="9003"/>
    <cellStyle name="Обычный 10 5 5" xfId="5774"/>
    <cellStyle name="Обычный 10 5 5 2" xfId="12299"/>
    <cellStyle name="Обычный 10 5 5 3" xfId="9004"/>
    <cellStyle name="Обычный 10 6" xfId="2648"/>
    <cellStyle name="Обычный 10 6 2" xfId="2649"/>
    <cellStyle name="Обычный 10 6 2 2" xfId="2650"/>
    <cellStyle name="Обычный 10 6 3" xfId="2651"/>
    <cellStyle name="Обычный 10 6 4" xfId="5775"/>
    <cellStyle name="Обычный 10 6 4 2" xfId="12300"/>
    <cellStyle name="Обычный 10 6 4 3" xfId="9005"/>
    <cellStyle name="Обычный 10 7" xfId="2652"/>
    <cellStyle name="Обычный 10 7 10" xfId="5608"/>
    <cellStyle name="Обычный 10 7 10 2" xfId="12146"/>
    <cellStyle name="Обычный 10 7 10 3" xfId="8851"/>
    <cellStyle name="Обычный 10 7 11" xfId="5683"/>
    <cellStyle name="Обычный 10 7 11 2" xfId="12221"/>
    <cellStyle name="Обычный 10 7 11 3" xfId="8926"/>
    <cellStyle name="Обычный 10 7 12" xfId="10032"/>
    <cellStyle name="Обычный 10 7 13" xfId="6753"/>
    <cellStyle name="Обычный 10 7 2" xfId="2653"/>
    <cellStyle name="Обычный 10 7 2 10" xfId="5684"/>
    <cellStyle name="Обычный 10 7 2 10 2" xfId="12222"/>
    <cellStyle name="Обычный 10 7 2 10 3" xfId="8927"/>
    <cellStyle name="Обычный 10 7 2 11" xfId="10033"/>
    <cellStyle name="Обычный 10 7 2 12" xfId="6754"/>
    <cellStyle name="Обычный 10 7 2 2" xfId="2654"/>
    <cellStyle name="Обычный 10 7 2 2 10" xfId="6755"/>
    <cellStyle name="Обычный 10 7 2 2 2" xfId="2655"/>
    <cellStyle name="Обычный 10 7 2 2 2 2" xfId="2656"/>
    <cellStyle name="Обычный 10 7 2 2 2 2 2" xfId="10036"/>
    <cellStyle name="Обычный 10 7 2 2 2 2 3" xfId="6757"/>
    <cellStyle name="Обычный 10 7 2 2 2 3" xfId="2657"/>
    <cellStyle name="Обычный 10 7 2 2 2 3 2" xfId="10037"/>
    <cellStyle name="Обычный 10 7 2 2 2 3 3" xfId="6758"/>
    <cellStyle name="Обычный 10 7 2 2 2 4" xfId="2658"/>
    <cellStyle name="Обычный 10 7 2 2 2 4 2" xfId="10038"/>
    <cellStyle name="Обычный 10 7 2 2 2 4 3" xfId="6759"/>
    <cellStyle name="Обычный 10 7 2 2 2 5" xfId="2659"/>
    <cellStyle name="Обычный 10 7 2 2 2 5 2" xfId="10039"/>
    <cellStyle name="Обычный 10 7 2 2 2 5 3" xfId="6760"/>
    <cellStyle name="Обычный 10 7 2 2 2 6" xfId="10035"/>
    <cellStyle name="Обычный 10 7 2 2 2 7" xfId="6756"/>
    <cellStyle name="Обычный 10 7 2 2 3" xfId="2660"/>
    <cellStyle name="Обычный 10 7 2 2 3 2" xfId="10040"/>
    <cellStyle name="Обычный 10 7 2 2 3 3" xfId="6761"/>
    <cellStyle name="Обычный 10 7 2 2 4" xfId="2661"/>
    <cellStyle name="Обычный 10 7 2 2 4 2" xfId="10041"/>
    <cellStyle name="Обычный 10 7 2 2 4 3" xfId="6762"/>
    <cellStyle name="Обычный 10 7 2 2 5" xfId="2662"/>
    <cellStyle name="Обычный 10 7 2 2 5 2" xfId="10042"/>
    <cellStyle name="Обычный 10 7 2 2 5 3" xfId="6763"/>
    <cellStyle name="Обычный 10 7 2 2 6" xfId="2663"/>
    <cellStyle name="Обычный 10 7 2 2 6 2" xfId="10043"/>
    <cellStyle name="Обычный 10 7 2 2 6 3" xfId="6764"/>
    <cellStyle name="Обычный 10 7 2 2 7" xfId="5610"/>
    <cellStyle name="Обычный 10 7 2 2 7 2" xfId="12148"/>
    <cellStyle name="Обычный 10 7 2 2 7 3" xfId="8853"/>
    <cellStyle name="Обычный 10 7 2 2 8" xfId="5685"/>
    <cellStyle name="Обычный 10 7 2 2 8 2" xfId="12223"/>
    <cellStyle name="Обычный 10 7 2 2 8 3" xfId="8928"/>
    <cellStyle name="Обычный 10 7 2 2 9" xfId="10034"/>
    <cellStyle name="Обычный 10 7 2 3" xfId="2664"/>
    <cellStyle name="Обычный 10 7 2 3 10" xfId="6765"/>
    <cellStyle name="Обычный 10 7 2 3 2" xfId="2665"/>
    <cellStyle name="Обычный 10 7 2 3 2 2" xfId="2666"/>
    <cellStyle name="Обычный 10 7 2 3 2 2 2" xfId="10046"/>
    <cellStyle name="Обычный 10 7 2 3 2 2 3" xfId="6767"/>
    <cellStyle name="Обычный 10 7 2 3 2 3" xfId="2667"/>
    <cellStyle name="Обычный 10 7 2 3 2 3 2" xfId="10047"/>
    <cellStyle name="Обычный 10 7 2 3 2 3 3" xfId="6768"/>
    <cellStyle name="Обычный 10 7 2 3 2 4" xfId="2668"/>
    <cellStyle name="Обычный 10 7 2 3 2 4 2" xfId="10048"/>
    <cellStyle name="Обычный 10 7 2 3 2 4 3" xfId="6769"/>
    <cellStyle name="Обычный 10 7 2 3 2 5" xfId="2669"/>
    <cellStyle name="Обычный 10 7 2 3 2 5 2" xfId="10049"/>
    <cellStyle name="Обычный 10 7 2 3 2 5 3" xfId="6770"/>
    <cellStyle name="Обычный 10 7 2 3 2 6" xfId="10045"/>
    <cellStyle name="Обычный 10 7 2 3 2 7" xfId="6766"/>
    <cellStyle name="Обычный 10 7 2 3 3" xfId="2670"/>
    <cellStyle name="Обычный 10 7 2 3 3 2" xfId="10050"/>
    <cellStyle name="Обычный 10 7 2 3 3 3" xfId="6771"/>
    <cellStyle name="Обычный 10 7 2 3 4" xfId="2671"/>
    <cellStyle name="Обычный 10 7 2 3 4 2" xfId="10051"/>
    <cellStyle name="Обычный 10 7 2 3 4 3" xfId="6772"/>
    <cellStyle name="Обычный 10 7 2 3 5" xfId="2672"/>
    <cellStyle name="Обычный 10 7 2 3 5 2" xfId="10052"/>
    <cellStyle name="Обычный 10 7 2 3 5 3" xfId="6773"/>
    <cellStyle name="Обычный 10 7 2 3 6" xfId="2673"/>
    <cellStyle name="Обычный 10 7 2 3 6 2" xfId="10053"/>
    <cellStyle name="Обычный 10 7 2 3 6 3" xfId="6774"/>
    <cellStyle name="Обычный 10 7 2 3 7" xfId="5611"/>
    <cellStyle name="Обычный 10 7 2 3 7 2" xfId="12149"/>
    <cellStyle name="Обычный 10 7 2 3 7 3" xfId="8854"/>
    <cellStyle name="Обычный 10 7 2 3 8" xfId="5686"/>
    <cellStyle name="Обычный 10 7 2 3 8 2" xfId="12224"/>
    <cellStyle name="Обычный 10 7 2 3 8 3" xfId="8929"/>
    <cellStyle name="Обычный 10 7 2 3 9" xfId="10044"/>
    <cellStyle name="Обычный 10 7 2 4" xfId="2674"/>
    <cellStyle name="Обычный 10 7 2 4 2" xfId="2675"/>
    <cellStyle name="Обычный 10 7 2 4 2 2" xfId="10055"/>
    <cellStyle name="Обычный 10 7 2 4 2 3" xfId="6776"/>
    <cellStyle name="Обычный 10 7 2 4 3" xfId="2676"/>
    <cellStyle name="Обычный 10 7 2 4 3 2" xfId="10056"/>
    <cellStyle name="Обычный 10 7 2 4 3 3" xfId="6777"/>
    <cellStyle name="Обычный 10 7 2 4 4" xfId="2677"/>
    <cellStyle name="Обычный 10 7 2 4 4 2" xfId="10057"/>
    <cellStyle name="Обычный 10 7 2 4 4 3" xfId="6778"/>
    <cellStyle name="Обычный 10 7 2 4 5" xfId="2678"/>
    <cellStyle name="Обычный 10 7 2 4 5 2" xfId="10058"/>
    <cellStyle name="Обычный 10 7 2 4 5 3" xfId="6779"/>
    <cellStyle name="Обычный 10 7 2 4 6" xfId="10054"/>
    <cellStyle name="Обычный 10 7 2 4 7" xfId="6775"/>
    <cellStyle name="Обычный 10 7 2 5" xfId="2679"/>
    <cellStyle name="Обычный 10 7 2 5 2" xfId="10059"/>
    <cellStyle name="Обычный 10 7 2 5 3" xfId="6780"/>
    <cellStyle name="Обычный 10 7 2 6" xfId="2680"/>
    <cellStyle name="Обычный 10 7 2 6 2" xfId="10060"/>
    <cellStyle name="Обычный 10 7 2 6 3" xfId="6781"/>
    <cellStyle name="Обычный 10 7 2 7" xfId="2681"/>
    <cellStyle name="Обычный 10 7 2 7 2" xfId="10061"/>
    <cellStyle name="Обычный 10 7 2 7 3" xfId="6782"/>
    <cellStyle name="Обычный 10 7 2 8" xfId="2682"/>
    <cellStyle name="Обычный 10 7 2 8 2" xfId="10062"/>
    <cellStyle name="Обычный 10 7 2 8 3" xfId="6783"/>
    <cellStyle name="Обычный 10 7 2 9" xfId="5609"/>
    <cellStyle name="Обычный 10 7 2 9 2" xfId="12147"/>
    <cellStyle name="Обычный 10 7 2 9 3" xfId="8852"/>
    <cellStyle name="Обычный 10 7 3" xfId="2683"/>
    <cellStyle name="Обычный 10 7 3 10" xfId="10063"/>
    <cellStyle name="Обычный 10 7 3 11" xfId="6784"/>
    <cellStyle name="Обычный 10 7 3 2" xfId="2684"/>
    <cellStyle name="Обычный 10 7 3 2 2" xfId="2685"/>
    <cellStyle name="Обычный 10 7 3 2 2 2" xfId="10065"/>
    <cellStyle name="Обычный 10 7 3 2 2 3" xfId="6786"/>
    <cellStyle name="Обычный 10 7 3 2 3" xfId="2686"/>
    <cellStyle name="Обычный 10 7 3 2 3 2" xfId="10066"/>
    <cellStyle name="Обычный 10 7 3 2 3 3" xfId="6787"/>
    <cellStyle name="Обычный 10 7 3 2 4" xfId="2687"/>
    <cellStyle name="Обычный 10 7 3 2 4 2" xfId="10067"/>
    <cellStyle name="Обычный 10 7 3 2 4 3" xfId="6788"/>
    <cellStyle name="Обычный 10 7 3 2 5" xfId="2688"/>
    <cellStyle name="Обычный 10 7 3 2 5 2" xfId="10068"/>
    <cellStyle name="Обычный 10 7 3 2 5 3" xfId="6789"/>
    <cellStyle name="Обычный 10 7 3 2 6" xfId="10064"/>
    <cellStyle name="Обычный 10 7 3 2 7" xfId="6785"/>
    <cellStyle name="Обычный 10 7 3 3" xfId="2689"/>
    <cellStyle name="Обычный 10 7 3 3 2" xfId="2690"/>
    <cellStyle name="Обычный 10 7 3 3 2 2" xfId="10070"/>
    <cellStyle name="Обычный 10 7 3 3 2 3" xfId="6791"/>
    <cellStyle name="Обычный 10 7 3 3 3" xfId="2691"/>
    <cellStyle name="Обычный 10 7 3 3 3 2" xfId="10071"/>
    <cellStyle name="Обычный 10 7 3 3 3 3" xfId="6792"/>
    <cellStyle name="Обычный 10 7 3 3 4" xfId="2692"/>
    <cellStyle name="Обычный 10 7 3 3 4 2" xfId="10072"/>
    <cellStyle name="Обычный 10 7 3 3 4 3" xfId="6793"/>
    <cellStyle name="Обычный 10 7 3 3 5" xfId="2693"/>
    <cellStyle name="Обычный 10 7 3 3 5 2" xfId="10073"/>
    <cellStyle name="Обычный 10 7 3 3 5 3" xfId="6794"/>
    <cellStyle name="Обычный 10 7 3 3 6" xfId="2694"/>
    <cellStyle name="Обычный 10 7 3 3 6 2" xfId="10074"/>
    <cellStyle name="Обычный 10 7 3 3 6 3" xfId="6795"/>
    <cellStyle name="Обычный 10 7 3 3 7" xfId="10069"/>
    <cellStyle name="Обычный 10 7 3 3 8" xfId="6790"/>
    <cellStyle name="Обычный 10 7 3 4" xfId="2695"/>
    <cellStyle name="Обычный 10 7 3 4 2" xfId="10075"/>
    <cellStyle name="Обычный 10 7 3 4 3" xfId="6796"/>
    <cellStyle name="Обычный 10 7 3 5" xfId="2696"/>
    <cellStyle name="Обычный 10 7 3 5 2" xfId="10076"/>
    <cellStyle name="Обычный 10 7 3 5 3" xfId="6797"/>
    <cellStyle name="Обычный 10 7 3 6" xfId="2697"/>
    <cellStyle name="Обычный 10 7 3 6 2" xfId="10077"/>
    <cellStyle name="Обычный 10 7 3 6 3" xfId="6798"/>
    <cellStyle name="Обычный 10 7 3 7" xfId="2698"/>
    <cellStyle name="Обычный 10 7 3 7 2" xfId="10078"/>
    <cellStyle name="Обычный 10 7 3 7 3" xfId="6799"/>
    <cellStyle name="Обычный 10 7 3 8" xfId="5612"/>
    <cellStyle name="Обычный 10 7 3 8 2" xfId="12150"/>
    <cellStyle name="Обычный 10 7 3 8 3" xfId="8855"/>
    <cellStyle name="Обычный 10 7 3 9" xfId="5687"/>
    <cellStyle name="Обычный 10 7 3 9 2" xfId="12225"/>
    <cellStyle name="Обычный 10 7 3 9 3" xfId="8930"/>
    <cellStyle name="Обычный 10 7 4" xfId="2699"/>
    <cellStyle name="Обычный 10 7 4 10" xfId="6800"/>
    <cellStyle name="Обычный 10 7 4 2" xfId="2700"/>
    <cellStyle name="Обычный 10 7 4 2 2" xfId="2701"/>
    <cellStyle name="Обычный 10 7 4 2 2 2" xfId="10081"/>
    <cellStyle name="Обычный 10 7 4 2 2 3" xfId="6802"/>
    <cellStyle name="Обычный 10 7 4 2 3" xfId="2702"/>
    <cellStyle name="Обычный 10 7 4 2 3 2" xfId="10082"/>
    <cellStyle name="Обычный 10 7 4 2 3 3" xfId="6803"/>
    <cellStyle name="Обычный 10 7 4 2 4" xfId="2703"/>
    <cellStyle name="Обычный 10 7 4 2 4 2" xfId="10083"/>
    <cellStyle name="Обычный 10 7 4 2 4 3" xfId="6804"/>
    <cellStyle name="Обычный 10 7 4 2 5" xfId="2704"/>
    <cellStyle name="Обычный 10 7 4 2 5 2" xfId="10084"/>
    <cellStyle name="Обычный 10 7 4 2 5 3" xfId="6805"/>
    <cellStyle name="Обычный 10 7 4 2 6" xfId="10080"/>
    <cellStyle name="Обычный 10 7 4 2 7" xfId="6801"/>
    <cellStyle name="Обычный 10 7 4 3" xfId="2705"/>
    <cellStyle name="Обычный 10 7 4 3 2" xfId="10085"/>
    <cellStyle name="Обычный 10 7 4 3 3" xfId="6806"/>
    <cellStyle name="Обычный 10 7 4 4" xfId="2706"/>
    <cellStyle name="Обычный 10 7 4 4 2" xfId="10086"/>
    <cellStyle name="Обычный 10 7 4 4 3" xfId="6807"/>
    <cellStyle name="Обычный 10 7 4 5" xfId="2707"/>
    <cellStyle name="Обычный 10 7 4 5 2" xfId="10087"/>
    <cellStyle name="Обычный 10 7 4 5 3" xfId="6808"/>
    <cellStyle name="Обычный 10 7 4 6" xfId="2708"/>
    <cellStyle name="Обычный 10 7 4 6 2" xfId="10088"/>
    <cellStyle name="Обычный 10 7 4 6 3" xfId="6809"/>
    <cellStyle name="Обычный 10 7 4 7" xfId="5613"/>
    <cellStyle name="Обычный 10 7 4 7 2" xfId="12151"/>
    <cellStyle name="Обычный 10 7 4 7 3" xfId="8856"/>
    <cellStyle name="Обычный 10 7 4 8" xfId="5688"/>
    <cellStyle name="Обычный 10 7 4 8 2" xfId="12226"/>
    <cellStyle name="Обычный 10 7 4 8 3" xfId="8931"/>
    <cellStyle name="Обычный 10 7 4 9" xfId="10079"/>
    <cellStyle name="Обычный 10 7 5" xfId="2709"/>
    <cellStyle name="Обычный 10 7 5 2" xfId="2710"/>
    <cellStyle name="Обычный 10 7 5 2 2" xfId="10090"/>
    <cellStyle name="Обычный 10 7 5 2 3" xfId="6811"/>
    <cellStyle name="Обычный 10 7 5 3" xfId="2711"/>
    <cellStyle name="Обычный 10 7 5 3 2" xfId="10091"/>
    <cellStyle name="Обычный 10 7 5 3 3" xfId="6812"/>
    <cellStyle name="Обычный 10 7 5 4" xfId="2712"/>
    <cellStyle name="Обычный 10 7 5 4 2" xfId="10092"/>
    <cellStyle name="Обычный 10 7 5 4 3" xfId="6813"/>
    <cellStyle name="Обычный 10 7 5 5" xfId="2713"/>
    <cellStyle name="Обычный 10 7 5 5 2" xfId="10093"/>
    <cellStyle name="Обычный 10 7 5 5 3" xfId="6814"/>
    <cellStyle name="Обычный 10 7 5 6" xfId="10089"/>
    <cellStyle name="Обычный 10 7 5 7" xfId="6810"/>
    <cellStyle name="Обычный 10 7 6" xfId="2714"/>
    <cellStyle name="Обычный 10 7 6 2" xfId="10094"/>
    <cellStyle name="Обычный 10 7 6 3" xfId="6815"/>
    <cellStyle name="Обычный 10 7 7" xfId="2715"/>
    <cellStyle name="Обычный 10 7 7 2" xfId="10095"/>
    <cellStyle name="Обычный 10 7 7 3" xfId="6816"/>
    <cellStyle name="Обычный 10 7 8" xfId="2716"/>
    <cellStyle name="Обычный 10 7 8 2" xfId="10096"/>
    <cellStyle name="Обычный 10 7 8 3" xfId="6817"/>
    <cellStyle name="Обычный 10 7 9" xfId="2717"/>
    <cellStyle name="Обычный 10 7 9 2" xfId="10097"/>
    <cellStyle name="Обычный 10 7 9 3" xfId="6818"/>
    <cellStyle name="Обычный 10 8" xfId="2718"/>
    <cellStyle name="Обычный 10 8 10" xfId="5689"/>
    <cellStyle name="Обычный 10 8 10 2" xfId="12227"/>
    <cellStyle name="Обычный 10 8 10 3" xfId="8932"/>
    <cellStyle name="Обычный 10 8 11" xfId="10098"/>
    <cellStyle name="Обычный 10 8 12" xfId="6819"/>
    <cellStyle name="Обычный 10 8 2" xfId="2719"/>
    <cellStyle name="Обычный 10 8 2 10" xfId="10099"/>
    <cellStyle name="Обычный 10 8 2 11" xfId="6820"/>
    <cellStyle name="Обычный 10 8 2 2" xfId="2720"/>
    <cellStyle name="Обычный 10 8 2 2 10" xfId="6821"/>
    <cellStyle name="Обычный 10 8 2 2 2" xfId="2721"/>
    <cellStyle name="Обычный 10 8 2 2 2 2" xfId="2722"/>
    <cellStyle name="Обычный 10 8 2 2 2 2 2" xfId="10102"/>
    <cellStyle name="Обычный 10 8 2 2 2 2 3" xfId="6823"/>
    <cellStyle name="Обычный 10 8 2 2 2 3" xfId="2723"/>
    <cellStyle name="Обычный 10 8 2 2 2 3 2" xfId="10103"/>
    <cellStyle name="Обычный 10 8 2 2 2 3 3" xfId="6824"/>
    <cellStyle name="Обычный 10 8 2 2 2 4" xfId="2724"/>
    <cellStyle name="Обычный 10 8 2 2 2 4 2" xfId="10104"/>
    <cellStyle name="Обычный 10 8 2 2 2 4 3" xfId="6825"/>
    <cellStyle name="Обычный 10 8 2 2 2 5" xfId="2725"/>
    <cellStyle name="Обычный 10 8 2 2 2 5 2" xfId="10105"/>
    <cellStyle name="Обычный 10 8 2 2 2 5 3" xfId="6826"/>
    <cellStyle name="Обычный 10 8 2 2 2 6" xfId="10101"/>
    <cellStyle name="Обычный 10 8 2 2 2 7" xfId="6822"/>
    <cellStyle name="Обычный 10 8 2 2 3" xfId="2726"/>
    <cellStyle name="Обычный 10 8 2 2 3 2" xfId="2727"/>
    <cellStyle name="Обычный 10 8 2 2 3 2 2" xfId="10107"/>
    <cellStyle name="Обычный 10 8 2 2 3 2 3" xfId="6828"/>
    <cellStyle name="Обычный 10 8 2 2 3 3" xfId="10106"/>
    <cellStyle name="Обычный 10 8 2 2 3 4" xfId="6827"/>
    <cellStyle name="Обычный 10 8 2 2 4" xfId="2728"/>
    <cellStyle name="Обычный 10 8 2 2 4 2" xfId="2729"/>
    <cellStyle name="Обычный 10 8 2 2 4 2 2" xfId="10109"/>
    <cellStyle name="Обычный 10 8 2 2 4 2 3" xfId="6830"/>
    <cellStyle name="Обычный 10 8 2 2 4 3" xfId="10108"/>
    <cellStyle name="Обычный 10 8 2 2 4 4" xfId="6829"/>
    <cellStyle name="Обычный 10 8 2 2 5" xfId="2730"/>
    <cellStyle name="Обычный 10 8 2 2 5 2" xfId="10110"/>
    <cellStyle name="Обычный 10 8 2 2 5 3" xfId="6831"/>
    <cellStyle name="Обычный 10 8 2 2 6" xfId="2731"/>
    <cellStyle name="Обычный 10 8 2 2 6 2" xfId="2732"/>
    <cellStyle name="Обычный 10 8 2 2 6 2 2" xfId="10112"/>
    <cellStyle name="Обычный 10 8 2 2 6 2 3" xfId="6833"/>
    <cellStyle name="Обычный 10 8 2 2 6 3" xfId="10111"/>
    <cellStyle name="Обычный 10 8 2 2 6 4" xfId="6832"/>
    <cellStyle name="Обычный 10 8 2 2 7" xfId="2733"/>
    <cellStyle name="Обычный 10 8 2 2 7 2" xfId="10113"/>
    <cellStyle name="Обычный 10 8 2 2 7 3" xfId="6834"/>
    <cellStyle name="Обычный 10 8 2 2 8" xfId="2734"/>
    <cellStyle name="Обычный 10 8 2 2 8 2" xfId="10114"/>
    <cellStyle name="Обычный 10 8 2 2 8 3" xfId="6835"/>
    <cellStyle name="Обычный 10 8 2 2 9" xfId="10100"/>
    <cellStyle name="Обычный 10 8 2 3" xfId="2735"/>
    <cellStyle name="Обычный 10 8 2 3 2" xfId="2736"/>
    <cellStyle name="Обычный 10 8 2 3 2 2" xfId="10116"/>
    <cellStyle name="Обычный 10 8 2 3 2 3" xfId="6837"/>
    <cellStyle name="Обычный 10 8 2 3 3" xfId="2737"/>
    <cellStyle name="Обычный 10 8 2 3 3 2" xfId="10117"/>
    <cellStyle name="Обычный 10 8 2 3 3 3" xfId="6838"/>
    <cellStyle name="Обычный 10 8 2 3 4" xfId="2738"/>
    <cellStyle name="Обычный 10 8 2 3 4 2" xfId="10118"/>
    <cellStyle name="Обычный 10 8 2 3 4 3" xfId="6839"/>
    <cellStyle name="Обычный 10 8 2 3 5" xfId="2739"/>
    <cellStyle name="Обычный 10 8 2 3 5 2" xfId="10119"/>
    <cellStyle name="Обычный 10 8 2 3 5 3" xfId="6840"/>
    <cellStyle name="Обычный 10 8 2 3 6" xfId="10115"/>
    <cellStyle name="Обычный 10 8 2 3 7" xfId="6836"/>
    <cellStyle name="Обычный 10 8 2 4" xfId="2740"/>
    <cellStyle name="Обычный 10 8 2 4 2" xfId="10120"/>
    <cellStyle name="Обычный 10 8 2 4 3" xfId="6841"/>
    <cellStyle name="Обычный 10 8 2 5" xfId="2741"/>
    <cellStyle name="Обычный 10 8 2 5 2" xfId="10121"/>
    <cellStyle name="Обычный 10 8 2 5 3" xfId="6842"/>
    <cellStyle name="Обычный 10 8 2 6" xfId="2742"/>
    <cellStyle name="Обычный 10 8 2 6 2" xfId="10122"/>
    <cellStyle name="Обычный 10 8 2 6 3" xfId="6843"/>
    <cellStyle name="Обычный 10 8 2 7" xfId="2743"/>
    <cellStyle name="Обычный 10 8 2 7 2" xfId="10123"/>
    <cellStyle name="Обычный 10 8 2 7 3" xfId="6844"/>
    <cellStyle name="Обычный 10 8 2 8" xfId="5615"/>
    <cellStyle name="Обычный 10 8 2 8 2" xfId="12153"/>
    <cellStyle name="Обычный 10 8 2 8 3" xfId="8858"/>
    <cellStyle name="Обычный 10 8 2 9" xfId="5690"/>
    <cellStyle name="Обычный 10 8 2 9 2" xfId="12228"/>
    <cellStyle name="Обычный 10 8 2 9 3" xfId="8933"/>
    <cellStyle name="Обычный 10 8 3" xfId="2744"/>
    <cellStyle name="Обычный 10 8 3 10" xfId="6845"/>
    <cellStyle name="Обычный 10 8 3 2" xfId="2745"/>
    <cellStyle name="Обычный 10 8 3 2 2" xfId="2746"/>
    <cellStyle name="Обычный 10 8 3 2 2 2" xfId="10126"/>
    <cellStyle name="Обычный 10 8 3 2 2 3" xfId="6847"/>
    <cellStyle name="Обычный 10 8 3 2 3" xfId="2747"/>
    <cellStyle name="Обычный 10 8 3 2 3 2" xfId="10127"/>
    <cellStyle name="Обычный 10 8 3 2 3 3" xfId="6848"/>
    <cellStyle name="Обычный 10 8 3 2 4" xfId="2748"/>
    <cellStyle name="Обычный 10 8 3 2 4 2" xfId="10128"/>
    <cellStyle name="Обычный 10 8 3 2 4 3" xfId="6849"/>
    <cellStyle name="Обычный 10 8 3 2 5" xfId="2749"/>
    <cellStyle name="Обычный 10 8 3 2 5 2" xfId="10129"/>
    <cellStyle name="Обычный 10 8 3 2 5 3" xfId="6850"/>
    <cellStyle name="Обычный 10 8 3 2 6" xfId="10125"/>
    <cellStyle name="Обычный 10 8 3 2 7" xfId="6846"/>
    <cellStyle name="Обычный 10 8 3 3" xfId="2750"/>
    <cellStyle name="Обычный 10 8 3 3 2" xfId="10130"/>
    <cellStyle name="Обычный 10 8 3 3 3" xfId="6851"/>
    <cellStyle name="Обычный 10 8 3 4" xfId="2751"/>
    <cellStyle name="Обычный 10 8 3 4 2" xfId="10131"/>
    <cellStyle name="Обычный 10 8 3 4 3" xfId="6852"/>
    <cellStyle name="Обычный 10 8 3 5" xfId="2752"/>
    <cellStyle name="Обычный 10 8 3 5 2" xfId="10132"/>
    <cellStyle name="Обычный 10 8 3 5 3" xfId="6853"/>
    <cellStyle name="Обычный 10 8 3 6" xfId="2753"/>
    <cellStyle name="Обычный 10 8 3 6 2" xfId="10133"/>
    <cellStyle name="Обычный 10 8 3 6 3" xfId="6854"/>
    <cellStyle name="Обычный 10 8 3 7" xfId="5616"/>
    <cellStyle name="Обычный 10 8 3 7 2" xfId="12154"/>
    <cellStyle name="Обычный 10 8 3 7 3" xfId="8859"/>
    <cellStyle name="Обычный 10 8 3 8" xfId="5691"/>
    <cellStyle name="Обычный 10 8 3 8 2" xfId="12229"/>
    <cellStyle name="Обычный 10 8 3 8 3" xfId="8934"/>
    <cellStyle name="Обычный 10 8 3 9" xfId="10124"/>
    <cellStyle name="Обычный 10 8 4" xfId="2754"/>
    <cellStyle name="Обычный 10 8 4 2" xfId="2755"/>
    <cellStyle name="Обычный 10 8 4 2 2" xfId="10135"/>
    <cellStyle name="Обычный 10 8 4 2 3" xfId="6856"/>
    <cellStyle name="Обычный 10 8 4 3" xfId="2756"/>
    <cellStyle name="Обычный 10 8 4 3 2" xfId="10136"/>
    <cellStyle name="Обычный 10 8 4 3 3" xfId="6857"/>
    <cellStyle name="Обычный 10 8 4 4" xfId="2757"/>
    <cellStyle name="Обычный 10 8 4 4 2" xfId="10137"/>
    <cellStyle name="Обычный 10 8 4 4 3" xfId="6858"/>
    <cellStyle name="Обычный 10 8 4 5" xfId="2758"/>
    <cellStyle name="Обычный 10 8 4 5 2" xfId="10138"/>
    <cellStyle name="Обычный 10 8 4 5 3" xfId="6859"/>
    <cellStyle name="Обычный 10 8 4 6" xfId="10134"/>
    <cellStyle name="Обычный 10 8 4 7" xfId="6855"/>
    <cellStyle name="Обычный 10 8 5" xfId="2759"/>
    <cellStyle name="Обычный 10 8 5 2" xfId="10139"/>
    <cellStyle name="Обычный 10 8 5 3" xfId="6860"/>
    <cellStyle name="Обычный 10 8 6" xfId="2760"/>
    <cellStyle name="Обычный 10 8 6 2" xfId="10140"/>
    <cellStyle name="Обычный 10 8 6 3" xfId="6861"/>
    <cellStyle name="Обычный 10 8 7" xfId="2761"/>
    <cellStyle name="Обычный 10 8 7 2" xfId="10141"/>
    <cellStyle name="Обычный 10 8 7 3" xfId="6862"/>
    <cellStyle name="Обычный 10 8 8" xfId="2762"/>
    <cellStyle name="Обычный 10 8 8 2" xfId="10142"/>
    <cellStyle name="Обычный 10 8 8 3" xfId="6863"/>
    <cellStyle name="Обычный 10 8 9" xfId="5614"/>
    <cellStyle name="Обычный 10 8 9 2" xfId="12152"/>
    <cellStyle name="Обычный 10 8 9 3" xfId="8857"/>
    <cellStyle name="Обычный 10 9" xfId="2763"/>
    <cellStyle name="Обычный 10 9 10" xfId="5692"/>
    <cellStyle name="Обычный 10 9 10 2" xfId="12230"/>
    <cellStyle name="Обычный 10 9 10 3" xfId="8935"/>
    <cellStyle name="Обычный 10 9 11" xfId="10143"/>
    <cellStyle name="Обычный 10 9 12" xfId="6864"/>
    <cellStyle name="Обычный 10 9 2" xfId="2764"/>
    <cellStyle name="Обычный 10 9 2 10" xfId="10144"/>
    <cellStyle name="Обычный 10 9 2 11" xfId="6865"/>
    <cellStyle name="Обычный 10 9 2 2" xfId="2765"/>
    <cellStyle name="Обычный 10 9 2 2 10" xfId="6866"/>
    <cellStyle name="Обычный 10 9 2 2 2" xfId="2766"/>
    <cellStyle name="Обычный 10 9 2 2 2 2" xfId="2767"/>
    <cellStyle name="Обычный 10 9 2 2 2 2 2" xfId="10147"/>
    <cellStyle name="Обычный 10 9 2 2 2 2 3" xfId="6868"/>
    <cellStyle name="Обычный 10 9 2 2 2 3" xfId="2768"/>
    <cellStyle name="Обычный 10 9 2 2 2 3 2" xfId="10148"/>
    <cellStyle name="Обычный 10 9 2 2 2 3 3" xfId="6869"/>
    <cellStyle name="Обычный 10 9 2 2 2 4" xfId="2769"/>
    <cellStyle name="Обычный 10 9 2 2 2 4 2" xfId="10149"/>
    <cellStyle name="Обычный 10 9 2 2 2 4 3" xfId="6870"/>
    <cellStyle name="Обычный 10 9 2 2 2 5" xfId="2770"/>
    <cellStyle name="Обычный 10 9 2 2 2 5 2" xfId="10150"/>
    <cellStyle name="Обычный 10 9 2 2 2 5 3" xfId="6871"/>
    <cellStyle name="Обычный 10 9 2 2 2 6" xfId="10146"/>
    <cellStyle name="Обычный 10 9 2 2 2 7" xfId="6867"/>
    <cellStyle name="Обычный 10 9 2 2 3" xfId="2771"/>
    <cellStyle name="Обычный 10 9 2 2 3 2" xfId="10151"/>
    <cellStyle name="Обычный 10 9 2 2 3 3" xfId="6872"/>
    <cellStyle name="Обычный 10 9 2 2 4" xfId="2772"/>
    <cellStyle name="Обычный 10 9 2 2 4 2" xfId="10152"/>
    <cellStyle name="Обычный 10 9 2 2 4 3" xfId="6873"/>
    <cellStyle name="Обычный 10 9 2 2 5" xfId="2773"/>
    <cellStyle name="Обычный 10 9 2 2 5 2" xfId="10153"/>
    <cellStyle name="Обычный 10 9 2 2 5 3" xfId="6874"/>
    <cellStyle name="Обычный 10 9 2 2 6" xfId="2774"/>
    <cellStyle name="Обычный 10 9 2 2 6 2" xfId="10154"/>
    <cellStyle name="Обычный 10 9 2 2 6 3" xfId="6875"/>
    <cellStyle name="Обычный 10 9 2 2 7" xfId="5619"/>
    <cellStyle name="Обычный 10 9 2 2 7 2" xfId="12157"/>
    <cellStyle name="Обычный 10 9 2 2 7 3" xfId="8862"/>
    <cellStyle name="Обычный 10 9 2 2 8" xfId="5694"/>
    <cellStyle name="Обычный 10 9 2 2 8 2" xfId="12232"/>
    <cellStyle name="Обычный 10 9 2 2 8 3" xfId="8937"/>
    <cellStyle name="Обычный 10 9 2 2 9" xfId="10145"/>
    <cellStyle name="Обычный 10 9 2 3" xfId="2775"/>
    <cellStyle name="Обычный 10 9 2 3 2" xfId="2776"/>
    <cellStyle name="Обычный 10 9 2 3 2 2" xfId="10156"/>
    <cellStyle name="Обычный 10 9 2 3 2 3" xfId="6877"/>
    <cellStyle name="Обычный 10 9 2 3 3" xfId="2777"/>
    <cellStyle name="Обычный 10 9 2 3 3 2" xfId="10157"/>
    <cellStyle name="Обычный 10 9 2 3 3 3" xfId="6878"/>
    <cellStyle name="Обычный 10 9 2 3 4" xfId="2778"/>
    <cellStyle name="Обычный 10 9 2 3 4 2" xfId="10158"/>
    <cellStyle name="Обычный 10 9 2 3 4 3" xfId="6879"/>
    <cellStyle name="Обычный 10 9 2 3 5" xfId="2779"/>
    <cellStyle name="Обычный 10 9 2 3 5 2" xfId="10159"/>
    <cellStyle name="Обычный 10 9 2 3 5 3" xfId="6880"/>
    <cellStyle name="Обычный 10 9 2 3 6" xfId="10155"/>
    <cellStyle name="Обычный 10 9 2 3 7" xfId="6876"/>
    <cellStyle name="Обычный 10 9 2 4" xfId="2780"/>
    <cellStyle name="Обычный 10 9 2 4 2" xfId="10160"/>
    <cellStyle name="Обычный 10 9 2 4 3" xfId="6881"/>
    <cellStyle name="Обычный 10 9 2 5" xfId="2781"/>
    <cellStyle name="Обычный 10 9 2 5 2" xfId="10161"/>
    <cellStyle name="Обычный 10 9 2 5 3" xfId="6882"/>
    <cellStyle name="Обычный 10 9 2 6" xfId="2782"/>
    <cellStyle name="Обычный 10 9 2 6 2" xfId="10162"/>
    <cellStyle name="Обычный 10 9 2 6 3" xfId="6883"/>
    <cellStyle name="Обычный 10 9 2 7" xfId="2783"/>
    <cellStyle name="Обычный 10 9 2 7 2" xfId="10163"/>
    <cellStyle name="Обычный 10 9 2 7 3" xfId="6884"/>
    <cellStyle name="Обычный 10 9 2 8" xfId="5618"/>
    <cellStyle name="Обычный 10 9 2 8 2" xfId="12156"/>
    <cellStyle name="Обычный 10 9 2 8 3" xfId="8861"/>
    <cellStyle name="Обычный 10 9 2 9" xfId="5693"/>
    <cellStyle name="Обычный 10 9 2 9 2" xfId="12231"/>
    <cellStyle name="Обычный 10 9 2 9 3" xfId="8936"/>
    <cellStyle name="Обычный 10 9 3" xfId="2784"/>
    <cellStyle name="Обычный 10 9 3 10" xfId="6885"/>
    <cellStyle name="Обычный 10 9 3 2" xfId="2785"/>
    <cellStyle name="Обычный 10 9 3 2 2" xfId="2786"/>
    <cellStyle name="Обычный 10 9 3 2 2 2" xfId="10166"/>
    <cellStyle name="Обычный 10 9 3 2 2 3" xfId="6887"/>
    <cellStyle name="Обычный 10 9 3 2 3" xfId="2787"/>
    <cellStyle name="Обычный 10 9 3 2 3 2" xfId="10167"/>
    <cellStyle name="Обычный 10 9 3 2 3 3" xfId="6888"/>
    <cellStyle name="Обычный 10 9 3 2 4" xfId="2788"/>
    <cellStyle name="Обычный 10 9 3 2 4 2" xfId="10168"/>
    <cellStyle name="Обычный 10 9 3 2 4 3" xfId="6889"/>
    <cellStyle name="Обычный 10 9 3 2 5" xfId="2789"/>
    <cellStyle name="Обычный 10 9 3 2 5 2" xfId="10169"/>
    <cellStyle name="Обычный 10 9 3 2 5 3" xfId="6890"/>
    <cellStyle name="Обычный 10 9 3 2 6" xfId="10165"/>
    <cellStyle name="Обычный 10 9 3 2 7" xfId="6886"/>
    <cellStyle name="Обычный 10 9 3 3" xfId="2790"/>
    <cellStyle name="Обычный 10 9 3 3 2" xfId="10170"/>
    <cellStyle name="Обычный 10 9 3 3 3" xfId="6891"/>
    <cellStyle name="Обычный 10 9 3 4" xfId="2791"/>
    <cellStyle name="Обычный 10 9 3 4 2" xfId="10171"/>
    <cellStyle name="Обычный 10 9 3 4 3" xfId="6892"/>
    <cellStyle name="Обычный 10 9 3 5" xfId="2792"/>
    <cellStyle name="Обычный 10 9 3 5 2" xfId="10172"/>
    <cellStyle name="Обычный 10 9 3 5 3" xfId="6893"/>
    <cellStyle name="Обычный 10 9 3 6" xfId="2793"/>
    <cellStyle name="Обычный 10 9 3 6 2" xfId="10173"/>
    <cellStyle name="Обычный 10 9 3 6 3" xfId="6894"/>
    <cellStyle name="Обычный 10 9 3 7" xfId="5620"/>
    <cellStyle name="Обычный 10 9 3 7 2" xfId="12158"/>
    <cellStyle name="Обычный 10 9 3 7 3" xfId="8863"/>
    <cellStyle name="Обычный 10 9 3 8" xfId="5695"/>
    <cellStyle name="Обычный 10 9 3 8 2" xfId="12233"/>
    <cellStyle name="Обычный 10 9 3 8 3" xfId="8938"/>
    <cellStyle name="Обычный 10 9 3 9" xfId="10164"/>
    <cellStyle name="Обычный 10 9 4" xfId="2794"/>
    <cellStyle name="Обычный 10 9 4 2" xfId="2795"/>
    <cellStyle name="Обычный 10 9 4 2 2" xfId="10175"/>
    <cellStyle name="Обычный 10 9 4 2 3" xfId="6896"/>
    <cellStyle name="Обычный 10 9 4 3" xfId="2796"/>
    <cellStyle name="Обычный 10 9 4 3 2" xfId="10176"/>
    <cellStyle name="Обычный 10 9 4 3 3" xfId="6897"/>
    <cellStyle name="Обычный 10 9 4 4" xfId="2797"/>
    <cellStyle name="Обычный 10 9 4 4 2" xfId="10177"/>
    <cellStyle name="Обычный 10 9 4 4 3" xfId="6898"/>
    <cellStyle name="Обычный 10 9 4 5" xfId="2798"/>
    <cellStyle name="Обычный 10 9 4 5 2" xfId="10178"/>
    <cellStyle name="Обычный 10 9 4 5 3" xfId="6899"/>
    <cellStyle name="Обычный 10 9 4 6" xfId="10174"/>
    <cellStyle name="Обычный 10 9 4 7" xfId="6895"/>
    <cellStyle name="Обычный 10 9 5" xfId="2799"/>
    <cellStyle name="Обычный 10 9 5 2" xfId="10179"/>
    <cellStyle name="Обычный 10 9 5 3" xfId="6900"/>
    <cellStyle name="Обычный 10 9 6" xfId="2800"/>
    <cellStyle name="Обычный 10 9 6 2" xfId="10180"/>
    <cellStyle name="Обычный 10 9 6 3" xfId="6901"/>
    <cellStyle name="Обычный 10 9 7" xfId="2801"/>
    <cellStyle name="Обычный 10 9 7 2" xfId="10181"/>
    <cellStyle name="Обычный 10 9 7 3" xfId="6902"/>
    <cellStyle name="Обычный 10 9 8" xfId="2802"/>
    <cellStyle name="Обычный 10 9 8 2" xfId="10182"/>
    <cellStyle name="Обычный 10 9 8 3" xfId="6903"/>
    <cellStyle name="Обычный 10 9 9" xfId="5617"/>
    <cellStyle name="Обычный 10 9 9 2" xfId="12155"/>
    <cellStyle name="Обычный 10 9 9 3" xfId="8860"/>
    <cellStyle name="Обычный 10_постель Вилла" xfId="2803"/>
    <cellStyle name="Обычный 100" xfId="2804"/>
    <cellStyle name="Обычный 101" xfId="2805"/>
    <cellStyle name="Обычный 101 2" xfId="2806"/>
    <cellStyle name="Обычный 101 2 2" xfId="10184"/>
    <cellStyle name="Обычный 101 2 3" xfId="6905"/>
    <cellStyle name="Обычный 101 3" xfId="2807"/>
    <cellStyle name="Обычный 101 3 2" xfId="10185"/>
    <cellStyle name="Обычный 101 3 3" xfId="6906"/>
    <cellStyle name="Обычный 101 4" xfId="2808"/>
    <cellStyle name="Обычный 101 4 2" xfId="10186"/>
    <cellStyle name="Обычный 101 4 3" xfId="6907"/>
    <cellStyle name="Обычный 101 5" xfId="2809"/>
    <cellStyle name="Обычный 101 5 2" xfId="10187"/>
    <cellStyle name="Обычный 101 5 3" xfId="6908"/>
    <cellStyle name="Обычный 101 6" xfId="10183"/>
    <cellStyle name="Обычный 101 7" xfId="6904"/>
    <cellStyle name="Обычный 102" xfId="2810"/>
    <cellStyle name="Обычный 102 2" xfId="5901"/>
    <cellStyle name="Обычный 103" xfId="2811"/>
    <cellStyle name="Обычный 104" xfId="2812"/>
    <cellStyle name="Обычный 105" xfId="2813"/>
    <cellStyle name="Обычный 106" xfId="2814"/>
    <cellStyle name="Обычный 107" xfId="2815"/>
    <cellStyle name="Обычный 108" xfId="2816"/>
    <cellStyle name="Обычный 109" xfId="2817"/>
    <cellStyle name="Обычный 11" xfId="2818"/>
    <cellStyle name="Обычный 11 10" xfId="5525"/>
    <cellStyle name="Обычный 11 11" xfId="5526"/>
    <cellStyle name="Обычный 11 11 2" xfId="12096"/>
    <cellStyle name="Обычный 11 11 3" xfId="8799"/>
    <cellStyle name="Обычный 11 12" xfId="5621"/>
    <cellStyle name="Обычный 11 12 2" xfId="12159"/>
    <cellStyle name="Обычный 11 12 3" xfId="8864"/>
    <cellStyle name="Обычный 11 13" xfId="5696"/>
    <cellStyle name="Обычный 11 13 2" xfId="12234"/>
    <cellStyle name="Обычный 11 13 3" xfId="8939"/>
    <cellStyle name="Обычный 11 2" xfId="2819"/>
    <cellStyle name="Обычный 11 2 2" xfId="2820"/>
    <cellStyle name="Обычный 11 2 2 2" xfId="2821"/>
    <cellStyle name="Обычный 11 2 2 2 2" xfId="10190"/>
    <cellStyle name="Обычный 11 2 2 2 3" xfId="6911"/>
    <cellStyle name="Обычный 11 2 2 3" xfId="2822"/>
    <cellStyle name="Обычный 11 2 2 3 2" xfId="10191"/>
    <cellStyle name="Обычный 11 2 2 3 3" xfId="6912"/>
    <cellStyle name="Обычный 11 2 2 4" xfId="2823"/>
    <cellStyle name="Обычный 11 2 2 4 2" xfId="10192"/>
    <cellStyle name="Обычный 11 2 2 4 3" xfId="6913"/>
    <cellStyle name="Обычный 11 2 2 5" xfId="2824"/>
    <cellStyle name="Обычный 11 2 2 5 2" xfId="10193"/>
    <cellStyle name="Обычный 11 2 2 5 3" xfId="6914"/>
    <cellStyle name="Обычный 11 2 2 6" xfId="10189"/>
    <cellStyle name="Обычный 11 2 2 7" xfId="6910"/>
    <cellStyle name="Обычный 11 2 3" xfId="2825"/>
    <cellStyle name="Обычный 11 2 3 2" xfId="10194"/>
    <cellStyle name="Обычный 11 2 3 3" xfId="6915"/>
    <cellStyle name="Обычный 11 2 4" xfId="2826"/>
    <cellStyle name="Обычный 11 2 4 2" xfId="10195"/>
    <cellStyle name="Обычный 11 2 4 3" xfId="6916"/>
    <cellStyle name="Обычный 11 2 5" xfId="2827"/>
    <cellStyle name="Обычный 11 2 5 2" xfId="10196"/>
    <cellStyle name="Обычный 11 2 5 3" xfId="6917"/>
    <cellStyle name="Обычный 11 2 6" xfId="2828"/>
    <cellStyle name="Обычный 11 2 6 2" xfId="10197"/>
    <cellStyle name="Обычный 11 2 6 3" xfId="6918"/>
    <cellStyle name="Обычный 11 2 7" xfId="10188"/>
    <cellStyle name="Обычный 11 2 8" xfId="6909"/>
    <cellStyle name="Обычный 11 3" xfId="2829"/>
    <cellStyle name="Обычный 11 3 2" xfId="2830"/>
    <cellStyle name="Обычный 11 3 2 2" xfId="2831"/>
    <cellStyle name="Обычный 11 3 2 2 2" xfId="10200"/>
    <cellStyle name="Обычный 11 3 2 2 3" xfId="6921"/>
    <cellStyle name="Обычный 11 3 2 3" xfId="2832"/>
    <cellStyle name="Обычный 11 3 2 3 2" xfId="10201"/>
    <cellStyle name="Обычный 11 3 2 3 3" xfId="6922"/>
    <cellStyle name="Обычный 11 3 2 4" xfId="2833"/>
    <cellStyle name="Обычный 11 3 2 4 2" xfId="10202"/>
    <cellStyle name="Обычный 11 3 2 4 3" xfId="6923"/>
    <cellStyle name="Обычный 11 3 2 5" xfId="2834"/>
    <cellStyle name="Обычный 11 3 2 5 2" xfId="10203"/>
    <cellStyle name="Обычный 11 3 2 5 3" xfId="6924"/>
    <cellStyle name="Обычный 11 3 2 6" xfId="10199"/>
    <cellStyle name="Обычный 11 3 2 7" xfId="6920"/>
    <cellStyle name="Обычный 11 3 3" xfId="2835"/>
    <cellStyle name="Обычный 11 3 3 2" xfId="10204"/>
    <cellStyle name="Обычный 11 3 3 3" xfId="6925"/>
    <cellStyle name="Обычный 11 3 4" xfId="2836"/>
    <cellStyle name="Обычный 11 3 4 2" xfId="10205"/>
    <cellStyle name="Обычный 11 3 4 3" xfId="6926"/>
    <cellStyle name="Обычный 11 3 5" xfId="2837"/>
    <cellStyle name="Обычный 11 3 5 2" xfId="10206"/>
    <cellStyle name="Обычный 11 3 5 3" xfId="6927"/>
    <cellStyle name="Обычный 11 3 6" xfId="2838"/>
    <cellStyle name="Обычный 11 3 6 2" xfId="10207"/>
    <cellStyle name="Обычный 11 3 6 3" xfId="6928"/>
    <cellStyle name="Обычный 11 3 7" xfId="10198"/>
    <cellStyle name="Обычный 11 3 8" xfId="6919"/>
    <cellStyle name="Обычный 11 4" xfId="2839"/>
    <cellStyle name="Обычный 11 4 2" xfId="2840"/>
    <cellStyle name="Обычный 11 4 2 2" xfId="2841"/>
    <cellStyle name="Обычный 11 4 2 2 2" xfId="10210"/>
    <cellStyle name="Обычный 11 4 2 2 3" xfId="6931"/>
    <cellStyle name="Обычный 11 4 2 3" xfId="2842"/>
    <cellStyle name="Обычный 11 4 2 3 2" xfId="10211"/>
    <cellStyle name="Обычный 11 4 2 3 3" xfId="6932"/>
    <cellStyle name="Обычный 11 4 2 4" xfId="2843"/>
    <cellStyle name="Обычный 11 4 2 4 2" xfId="10212"/>
    <cellStyle name="Обычный 11 4 2 4 3" xfId="6933"/>
    <cellStyle name="Обычный 11 4 2 5" xfId="2844"/>
    <cellStyle name="Обычный 11 4 2 5 2" xfId="10213"/>
    <cellStyle name="Обычный 11 4 2 5 3" xfId="6934"/>
    <cellStyle name="Обычный 11 4 2 6" xfId="10209"/>
    <cellStyle name="Обычный 11 4 2 7" xfId="6930"/>
    <cellStyle name="Обычный 11 4 3" xfId="2845"/>
    <cellStyle name="Обычный 11 4 3 2" xfId="10214"/>
    <cellStyle name="Обычный 11 4 3 3" xfId="6935"/>
    <cellStyle name="Обычный 11 4 4" xfId="2846"/>
    <cellStyle name="Обычный 11 4 4 2" xfId="10215"/>
    <cellStyle name="Обычный 11 4 4 3" xfId="6936"/>
    <cellStyle name="Обычный 11 4 5" xfId="2847"/>
    <cellStyle name="Обычный 11 4 5 2" xfId="10216"/>
    <cellStyle name="Обычный 11 4 5 3" xfId="6937"/>
    <cellStyle name="Обычный 11 4 6" xfId="2848"/>
    <cellStyle name="Обычный 11 4 6 2" xfId="10217"/>
    <cellStyle name="Обычный 11 4 6 3" xfId="6938"/>
    <cellStyle name="Обычный 11 4 7" xfId="10208"/>
    <cellStyle name="Обычный 11 4 8" xfId="6929"/>
    <cellStyle name="Обычный 11 5" xfId="2849"/>
    <cellStyle name="Обычный 11 5 2" xfId="2850"/>
    <cellStyle name="Обычный 11 5 2 2" xfId="2851"/>
    <cellStyle name="Обычный 11 5 2 2 2" xfId="10220"/>
    <cellStyle name="Обычный 11 5 2 2 3" xfId="6941"/>
    <cellStyle name="Обычный 11 5 2 3" xfId="2852"/>
    <cellStyle name="Обычный 11 5 2 3 2" xfId="10221"/>
    <cellStyle name="Обычный 11 5 2 3 3" xfId="6942"/>
    <cellStyle name="Обычный 11 5 2 4" xfId="2853"/>
    <cellStyle name="Обычный 11 5 2 4 2" xfId="10222"/>
    <cellStyle name="Обычный 11 5 2 4 3" xfId="6943"/>
    <cellStyle name="Обычный 11 5 2 5" xfId="2854"/>
    <cellStyle name="Обычный 11 5 2 5 2" xfId="10223"/>
    <cellStyle name="Обычный 11 5 2 5 3" xfId="6944"/>
    <cellStyle name="Обычный 11 5 2 6" xfId="10219"/>
    <cellStyle name="Обычный 11 5 2 7" xfId="6940"/>
    <cellStyle name="Обычный 11 5 3" xfId="2855"/>
    <cellStyle name="Обычный 11 5 3 2" xfId="10224"/>
    <cellStyle name="Обычный 11 5 3 3" xfId="6945"/>
    <cellStyle name="Обычный 11 5 4" xfId="2856"/>
    <cellStyle name="Обычный 11 5 4 2" xfId="10225"/>
    <cellStyle name="Обычный 11 5 4 3" xfId="6946"/>
    <cellStyle name="Обычный 11 5 5" xfId="2857"/>
    <cellStyle name="Обычный 11 5 5 2" xfId="10226"/>
    <cellStyle name="Обычный 11 5 5 3" xfId="6947"/>
    <cellStyle name="Обычный 11 5 6" xfId="2858"/>
    <cellStyle name="Обычный 11 5 6 2" xfId="10227"/>
    <cellStyle name="Обычный 11 5 6 3" xfId="6948"/>
    <cellStyle name="Обычный 11 5 7" xfId="10218"/>
    <cellStyle name="Обычный 11 5 8" xfId="6939"/>
    <cellStyle name="Обычный 11 6" xfId="2859"/>
    <cellStyle name="Обычный 11 6 2" xfId="2860"/>
    <cellStyle name="Обычный 11 6 2 2" xfId="2861"/>
    <cellStyle name="Обычный 11 6 2 2 2" xfId="10230"/>
    <cellStyle name="Обычный 11 6 2 2 3" xfId="6951"/>
    <cellStyle name="Обычный 11 6 2 3" xfId="2862"/>
    <cellStyle name="Обычный 11 6 2 3 2" xfId="10231"/>
    <cellStyle name="Обычный 11 6 2 3 3" xfId="6952"/>
    <cellStyle name="Обычный 11 6 2 4" xfId="2863"/>
    <cellStyle name="Обычный 11 6 2 4 2" xfId="10232"/>
    <cellStyle name="Обычный 11 6 2 4 3" xfId="6953"/>
    <cellStyle name="Обычный 11 6 2 5" xfId="2864"/>
    <cellStyle name="Обычный 11 6 2 5 2" xfId="10233"/>
    <cellStyle name="Обычный 11 6 2 5 3" xfId="6954"/>
    <cellStyle name="Обычный 11 6 2 6" xfId="10229"/>
    <cellStyle name="Обычный 11 6 2 7" xfId="6950"/>
    <cellStyle name="Обычный 11 6 3" xfId="2865"/>
    <cellStyle name="Обычный 11 6 3 2" xfId="10234"/>
    <cellStyle name="Обычный 11 6 3 3" xfId="6955"/>
    <cellStyle name="Обычный 11 6 4" xfId="2866"/>
    <cellStyle name="Обычный 11 6 4 2" xfId="10235"/>
    <cellStyle name="Обычный 11 6 4 3" xfId="6956"/>
    <cellStyle name="Обычный 11 6 5" xfId="2867"/>
    <cellStyle name="Обычный 11 6 5 2" xfId="10236"/>
    <cellStyle name="Обычный 11 6 5 3" xfId="6957"/>
    <cellStyle name="Обычный 11 6 6" xfId="2868"/>
    <cellStyle name="Обычный 11 6 6 2" xfId="10237"/>
    <cellStyle name="Обычный 11 6 6 3" xfId="6958"/>
    <cellStyle name="Обычный 11 6 7" xfId="10228"/>
    <cellStyle name="Обычный 11 6 8" xfId="6949"/>
    <cellStyle name="Обычный 11 7" xfId="2869"/>
    <cellStyle name="Обычный 11 8" xfId="2870"/>
    <cellStyle name="Обычный 11 8 2" xfId="10238"/>
    <cellStyle name="Обычный 11 8 3" xfId="6959"/>
    <cellStyle name="Обычный 11 9" xfId="2871"/>
    <cellStyle name="Обычный 11 9 2" xfId="10239"/>
    <cellStyle name="Обычный 11 9 3" xfId="6960"/>
    <cellStyle name="Обычный 110" xfId="2872"/>
    <cellStyle name="Обычный 111" xfId="2873"/>
    <cellStyle name="Обычный 112" xfId="2874"/>
    <cellStyle name="Обычный 112 2" xfId="2875"/>
    <cellStyle name="Обычный 112 2 2" xfId="10240"/>
    <cellStyle name="Обычный 112 2 3" xfId="6961"/>
    <cellStyle name="Обычный 112 3" xfId="2876"/>
    <cellStyle name="Обычный 112 3 2" xfId="10241"/>
    <cellStyle name="Обычный 112 3 3" xfId="6962"/>
    <cellStyle name="Обычный 112 4" xfId="2877"/>
    <cellStyle name="Обычный 112 4 2" xfId="10242"/>
    <cellStyle name="Обычный 112 4 3" xfId="6963"/>
    <cellStyle name="Обычный 113" xfId="2878"/>
    <cellStyle name="Обычный 114" xfId="2879"/>
    <cellStyle name="Обычный 115" xfId="2880"/>
    <cellStyle name="Обычный 116" xfId="2881"/>
    <cellStyle name="Обычный 116 2" xfId="2882"/>
    <cellStyle name="Обычный 116 2 2" xfId="10244"/>
    <cellStyle name="Обычный 116 2 3" xfId="6965"/>
    <cellStyle name="Обычный 116 3" xfId="2883"/>
    <cellStyle name="Обычный 116 3 2" xfId="10245"/>
    <cellStyle name="Обычный 116 3 3" xfId="6966"/>
    <cellStyle name="Обычный 116 4" xfId="5527"/>
    <cellStyle name="Обычный 116 5" xfId="10243"/>
    <cellStyle name="Обычный 116 6" xfId="6964"/>
    <cellStyle name="Обычный 117" xfId="2884"/>
    <cellStyle name="Обычный 117 2" xfId="2885"/>
    <cellStyle name="Обычный 117 2 2" xfId="10247"/>
    <cellStyle name="Обычный 117 2 3" xfId="6968"/>
    <cellStyle name="Обычный 117 3" xfId="10246"/>
    <cellStyle name="Обычный 117 4" xfId="6967"/>
    <cellStyle name="Обычный 118" xfId="2886"/>
    <cellStyle name="Обычный 118 2" xfId="5528"/>
    <cellStyle name="Обычный 118 3" xfId="10248"/>
    <cellStyle name="Обычный 118 4" xfId="6969"/>
    <cellStyle name="Обычный 119" xfId="2887"/>
    <cellStyle name="Обычный 119 2" xfId="2888"/>
    <cellStyle name="Обычный 119 2 2" xfId="10250"/>
    <cellStyle name="Обычный 119 2 3" xfId="6971"/>
    <cellStyle name="Обычный 119 3" xfId="10249"/>
    <cellStyle name="Обычный 119 4" xfId="6970"/>
    <cellStyle name="Обычный 12" xfId="2889"/>
    <cellStyle name="Обычный 12 10" xfId="5529"/>
    <cellStyle name="Обычный 12 11" xfId="5530"/>
    <cellStyle name="Обычный 12 11 2" xfId="12097"/>
    <cellStyle name="Обычный 12 11 3" xfId="8801"/>
    <cellStyle name="Обычный 12 12" xfId="5622"/>
    <cellStyle name="Обычный 12 12 2" xfId="12160"/>
    <cellStyle name="Обычный 12 12 3" xfId="8865"/>
    <cellStyle name="Обычный 12 13" xfId="5697"/>
    <cellStyle name="Обычный 12 13 2" xfId="12235"/>
    <cellStyle name="Обычный 12 13 3" xfId="8940"/>
    <cellStyle name="Обычный 12 2" xfId="2890"/>
    <cellStyle name="Обычный 12 2 2" xfId="2891"/>
    <cellStyle name="Обычный 12 2 2 2" xfId="2892"/>
    <cellStyle name="Обычный 12 2 2 2 2" xfId="10253"/>
    <cellStyle name="Обычный 12 2 2 2 3" xfId="6974"/>
    <cellStyle name="Обычный 12 2 2 3" xfId="2893"/>
    <cellStyle name="Обычный 12 2 2 3 2" xfId="10254"/>
    <cellStyle name="Обычный 12 2 2 3 3" xfId="6975"/>
    <cellStyle name="Обычный 12 2 2 4" xfId="2894"/>
    <cellStyle name="Обычный 12 2 2 4 2" xfId="10255"/>
    <cellStyle name="Обычный 12 2 2 4 3" xfId="6976"/>
    <cellStyle name="Обычный 12 2 2 5" xfId="2895"/>
    <cellStyle name="Обычный 12 2 2 5 2" xfId="10256"/>
    <cellStyle name="Обычный 12 2 2 5 3" xfId="6977"/>
    <cellStyle name="Обычный 12 2 2 6" xfId="10252"/>
    <cellStyle name="Обычный 12 2 2 7" xfId="6973"/>
    <cellStyle name="Обычный 12 2 3" xfId="2896"/>
    <cellStyle name="Обычный 12 2 3 2" xfId="10257"/>
    <cellStyle name="Обычный 12 2 3 3" xfId="6978"/>
    <cellStyle name="Обычный 12 2 4" xfId="2897"/>
    <cellStyle name="Обычный 12 2 4 2" xfId="10258"/>
    <cellStyle name="Обычный 12 2 4 3" xfId="6979"/>
    <cellStyle name="Обычный 12 2 5" xfId="2898"/>
    <cellStyle name="Обычный 12 2 5 2" xfId="10259"/>
    <cellStyle name="Обычный 12 2 5 3" xfId="6980"/>
    <cellStyle name="Обычный 12 2 6" xfId="2899"/>
    <cellStyle name="Обычный 12 2 6 2" xfId="10260"/>
    <cellStyle name="Обычный 12 2 6 3" xfId="6981"/>
    <cellStyle name="Обычный 12 2 7" xfId="10251"/>
    <cellStyle name="Обычный 12 2 8" xfId="6972"/>
    <cellStyle name="Обычный 12 3" xfId="2900"/>
    <cellStyle name="Обычный 12 3 2" xfId="2901"/>
    <cellStyle name="Обычный 12 3 2 2" xfId="2902"/>
    <cellStyle name="Обычный 12 3 2 2 2" xfId="10263"/>
    <cellStyle name="Обычный 12 3 2 2 3" xfId="6984"/>
    <cellStyle name="Обычный 12 3 2 3" xfId="2903"/>
    <cellStyle name="Обычный 12 3 2 3 2" xfId="10264"/>
    <cellStyle name="Обычный 12 3 2 3 3" xfId="6985"/>
    <cellStyle name="Обычный 12 3 2 4" xfId="2904"/>
    <cellStyle name="Обычный 12 3 2 4 2" xfId="10265"/>
    <cellStyle name="Обычный 12 3 2 4 3" xfId="6986"/>
    <cellStyle name="Обычный 12 3 2 5" xfId="2905"/>
    <cellStyle name="Обычный 12 3 2 5 2" xfId="10266"/>
    <cellStyle name="Обычный 12 3 2 5 3" xfId="6987"/>
    <cellStyle name="Обычный 12 3 2 6" xfId="10262"/>
    <cellStyle name="Обычный 12 3 2 7" xfId="6983"/>
    <cellStyle name="Обычный 12 3 3" xfId="2906"/>
    <cellStyle name="Обычный 12 3 3 2" xfId="10267"/>
    <cellStyle name="Обычный 12 3 3 3" xfId="6988"/>
    <cellStyle name="Обычный 12 3 4" xfId="2907"/>
    <cellStyle name="Обычный 12 3 4 2" xfId="10268"/>
    <cellStyle name="Обычный 12 3 4 3" xfId="6989"/>
    <cellStyle name="Обычный 12 3 5" xfId="2908"/>
    <cellStyle name="Обычный 12 3 5 2" xfId="10269"/>
    <cellStyle name="Обычный 12 3 5 3" xfId="6990"/>
    <cellStyle name="Обычный 12 3 6" xfId="2909"/>
    <cellStyle name="Обычный 12 3 6 2" xfId="10270"/>
    <cellStyle name="Обычный 12 3 6 3" xfId="6991"/>
    <cellStyle name="Обычный 12 3 7" xfId="10261"/>
    <cellStyle name="Обычный 12 3 8" xfId="6982"/>
    <cellStyle name="Обычный 12 4" xfId="2910"/>
    <cellStyle name="Обычный 12 4 2" xfId="2911"/>
    <cellStyle name="Обычный 12 4 2 2" xfId="2912"/>
    <cellStyle name="Обычный 12 4 2 2 2" xfId="10273"/>
    <cellStyle name="Обычный 12 4 2 2 3" xfId="6994"/>
    <cellStyle name="Обычный 12 4 2 3" xfId="2913"/>
    <cellStyle name="Обычный 12 4 2 3 2" xfId="10274"/>
    <cellStyle name="Обычный 12 4 2 3 3" xfId="6995"/>
    <cellStyle name="Обычный 12 4 2 4" xfId="2914"/>
    <cellStyle name="Обычный 12 4 2 4 2" xfId="10275"/>
    <cellStyle name="Обычный 12 4 2 4 3" xfId="6996"/>
    <cellStyle name="Обычный 12 4 2 5" xfId="2915"/>
    <cellStyle name="Обычный 12 4 2 5 2" xfId="10276"/>
    <cellStyle name="Обычный 12 4 2 5 3" xfId="6997"/>
    <cellStyle name="Обычный 12 4 2 6" xfId="10272"/>
    <cellStyle name="Обычный 12 4 2 7" xfId="6993"/>
    <cellStyle name="Обычный 12 4 3" xfId="2916"/>
    <cellStyle name="Обычный 12 4 3 2" xfId="10277"/>
    <cellStyle name="Обычный 12 4 3 3" xfId="6998"/>
    <cellStyle name="Обычный 12 4 4" xfId="2917"/>
    <cellStyle name="Обычный 12 4 4 2" xfId="10278"/>
    <cellStyle name="Обычный 12 4 4 3" xfId="6999"/>
    <cellStyle name="Обычный 12 4 5" xfId="2918"/>
    <cellStyle name="Обычный 12 4 5 2" xfId="10279"/>
    <cellStyle name="Обычный 12 4 5 3" xfId="7000"/>
    <cellStyle name="Обычный 12 4 6" xfId="2919"/>
    <cellStyle name="Обычный 12 4 6 2" xfId="10280"/>
    <cellStyle name="Обычный 12 4 6 3" xfId="7001"/>
    <cellStyle name="Обычный 12 4 7" xfId="10271"/>
    <cellStyle name="Обычный 12 4 8" xfId="6992"/>
    <cellStyle name="Обычный 12 5" xfId="2920"/>
    <cellStyle name="Обычный 12 5 2" xfId="2921"/>
    <cellStyle name="Обычный 12 5 2 2" xfId="2922"/>
    <cellStyle name="Обычный 12 5 2 2 2" xfId="10283"/>
    <cellStyle name="Обычный 12 5 2 2 3" xfId="7004"/>
    <cellStyle name="Обычный 12 5 2 3" xfId="2923"/>
    <cellStyle name="Обычный 12 5 2 3 2" xfId="10284"/>
    <cellStyle name="Обычный 12 5 2 3 3" xfId="7005"/>
    <cellStyle name="Обычный 12 5 2 4" xfId="2924"/>
    <cellStyle name="Обычный 12 5 2 4 2" xfId="10285"/>
    <cellStyle name="Обычный 12 5 2 4 3" xfId="7006"/>
    <cellStyle name="Обычный 12 5 2 5" xfId="2925"/>
    <cellStyle name="Обычный 12 5 2 5 2" xfId="10286"/>
    <cellStyle name="Обычный 12 5 2 5 3" xfId="7007"/>
    <cellStyle name="Обычный 12 5 2 6" xfId="10282"/>
    <cellStyle name="Обычный 12 5 2 7" xfId="7003"/>
    <cellStyle name="Обычный 12 5 3" xfId="2926"/>
    <cellStyle name="Обычный 12 5 3 2" xfId="10287"/>
    <cellStyle name="Обычный 12 5 3 3" xfId="7008"/>
    <cellStyle name="Обычный 12 5 4" xfId="2927"/>
    <cellStyle name="Обычный 12 5 4 2" xfId="10288"/>
    <cellStyle name="Обычный 12 5 4 3" xfId="7009"/>
    <cellStyle name="Обычный 12 5 5" xfId="2928"/>
    <cellStyle name="Обычный 12 5 5 2" xfId="10289"/>
    <cellStyle name="Обычный 12 5 5 3" xfId="7010"/>
    <cellStyle name="Обычный 12 5 6" xfId="2929"/>
    <cellStyle name="Обычный 12 5 6 2" xfId="10290"/>
    <cellStyle name="Обычный 12 5 6 3" xfId="7011"/>
    <cellStyle name="Обычный 12 5 7" xfId="10281"/>
    <cellStyle name="Обычный 12 5 8" xfId="7002"/>
    <cellStyle name="Обычный 12 6" xfId="2930"/>
    <cellStyle name="Обычный 12 6 2" xfId="2931"/>
    <cellStyle name="Обычный 12 6 2 2" xfId="2932"/>
    <cellStyle name="Обычный 12 6 2 2 2" xfId="10293"/>
    <cellStyle name="Обычный 12 6 2 2 3" xfId="7014"/>
    <cellStyle name="Обычный 12 6 2 3" xfId="2933"/>
    <cellStyle name="Обычный 12 6 2 3 2" xfId="10294"/>
    <cellStyle name="Обычный 12 6 2 3 3" xfId="7015"/>
    <cellStyle name="Обычный 12 6 2 4" xfId="2934"/>
    <cellStyle name="Обычный 12 6 2 4 2" xfId="10295"/>
    <cellStyle name="Обычный 12 6 2 4 3" xfId="7016"/>
    <cellStyle name="Обычный 12 6 2 5" xfId="2935"/>
    <cellStyle name="Обычный 12 6 2 5 2" xfId="10296"/>
    <cellStyle name="Обычный 12 6 2 5 3" xfId="7017"/>
    <cellStyle name="Обычный 12 6 2 6" xfId="10292"/>
    <cellStyle name="Обычный 12 6 2 7" xfId="7013"/>
    <cellStyle name="Обычный 12 6 3" xfId="2936"/>
    <cellStyle name="Обычный 12 6 3 2" xfId="10297"/>
    <cellStyle name="Обычный 12 6 3 3" xfId="7018"/>
    <cellStyle name="Обычный 12 6 4" xfId="2937"/>
    <cellStyle name="Обычный 12 6 4 2" xfId="10298"/>
    <cellStyle name="Обычный 12 6 4 3" xfId="7019"/>
    <cellStyle name="Обычный 12 6 5" xfId="2938"/>
    <cellStyle name="Обычный 12 6 5 2" xfId="10299"/>
    <cellStyle name="Обычный 12 6 5 3" xfId="7020"/>
    <cellStyle name="Обычный 12 6 6" xfId="2939"/>
    <cellStyle name="Обычный 12 6 6 2" xfId="10300"/>
    <cellStyle name="Обычный 12 6 6 3" xfId="7021"/>
    <cellStyle name="Обычный 12 6 7" xfId="10291"/>
    <cellStyle name="Обычный 12 6 8" xfId="7012"/>
    <cellStyle name="Обычный 12 7" xfId="2940"/>
    <cellStyle name="Обычный 12 8" xfId="2941"/>
    <cellStyle name="Обычный 12 8 2" xfId="10301"/>
    <cellStyle name="Обычный 12 8 3" xfId="7022"/>
    <cellStyle name="Обычный 12 9" xfId="2942"/>
    <cellStyle name="Обычный 12 9 2" xfId="10302"/>
    <cellStyle name="Обычный 12 9 3" xfId="7023"/>
    <cellStyle name="Обычный 120" xfId="2943"/>
    <cellStyle name="Обычный 120 2" xfId="5531"/>
    <cellStyle name="Обычный 120 3" xfId="10303"/>
    <cellStyle name="Обычный 120 4" xfId="7024"/>
    <cellStyle name="Обычный 121" xfId="2944"/>
    <cellStyle name="Обычный 121 2" xfId="5532"/>
    <cellStyle name="Обычный 121 3" xfId="10304"/>
    <cellStyle name="Обычный 121 4" xfId="7025"/>
    <cellStyle name="Обычный 122" xfId="2945"/>
    <cellStyle name="Обычный 122 2" xfId="5533"/>
    <cellStyle name="Обычный 122 3" xfId="10305"/>
    <cellStyle name="Обычный 122 4" xfId="7026"/>
    <cellStyle name="Обычный 123" xfId="2946"/>
    <cellStyle name="Обычный 123 2" xfId="5534"/>
    <cellStyle name="Обычный 123 3" xfId="10306"/>
    <cellStyle name="Обычный 123 4" xfId="7027"/>
    <cellStyle name="Обычный 124" xfId="2947"/>
    <cellStyle name="Обычный 124 2" xfId="5900"/>
    <cellStyle name="Обычный 124 2 2 2" xfId="5902"/>
    <cellStyle name="Обычный 125" xfId="5454"/>
    <cellStyle name="Обычный 126" xfId="5748"/>
    <cellStyle name="Обычный 127" xfId="5759"/>
    <cellStyle name="Обычный 128" xfId="6"/>
    <cellStyle name="Обычный 128 2" xfId="9115"/>
    <cellStyle name="Обычный 128 3" xfId="5908"/>
    <cellStyle name="Обычный 13" xfId="2948"/>
    <cellStyle name="Обычный 13 10" xfId="2949"/>
    <cellStyle name="Обычный 13 10 2" xfId="10308"/>
    <cellStyle name="Обычный 13 10 3" xfId="7029"/>
    <cellStyle name="Обычный 13 11" xfId="2950"/>
    <cellStyle name="Обычный 13 11 2" xfId="10309"/>
    <cellStyle name="Обычный 13 11 3" xfId="7030"/>
    <cellStyle name="Обычный 13 12" xfId="2951"/>
    <cellStyle name="Обычный 13 12 2" xfId="10310"/>
    <cellStyle name="Обычный 13 12 3" xfId="7031"/>
    <cellStyle name="Обычный 13 13" xfId="2952"/>
    <cellStyle name="Обычный 13 13 2" xfId="10311"/>
    <cellStyle name="Обычный 13 13 3" xfId="7032"/>
    <cellStyle name="Обычный 13 14" xfId="5623"/>
    <cellStyle name="Обычный 13 14 2" xfId="12161"/>
    <cellStyle name="Обычный 13 14 3" xfId="8866"/>
    <cellStyle name="Обычный 13 15" xfId="5698"/>
    <cellStyle name="Обычный 13 15 2" xfId="12236"/>
    <cellStyle name="Обычный 13 15 3" xfId="8941"/>
    <cellStyle name="Обычный 13 16" xfId="10307"/>
    <cellStyle name="Обычный 13 17" xfId="7028"/>
    <cellStyle name="Обычный 13 2" xfId="2953"/>
    <cellStyle name="Обычный 13 2 10" xfId="10312"/>
    <cellStyle name="Обычный 13 2 11" xfId="7033"/>
    <cellStyle name="Обычный 13 2 2" xfId="2954"/>
    <cellStyle name="Обычный 13 2 2 2" xfId="2955"/>
    <cellStyle name="Обычный 13 2 2 2 2" xfId="2956"/>
    <cellStyle name="Обычный 13 2 2 2 2 2" xfId="10315"/>
    <cellStyle name="Обычный 13 2 2 2 2 3" xfId="7036"/>
    <cellStyle name="Обычный 13 2 2 2 3" xfId="2957"/>
    <cellStyle name="Обычный 13 2 2 2 3 2" xfId="10316"/>
    <cellStyle name="Обычный 13 2 2 2 3 3" xfId="7037"/>
    <cellStyle name="Обычный 13 2 2 2 4" xfId="2958"/>
    <cellStyle name="Обычный 13 2 2 2 4 2" xfId="10317"/>
    <cellStyle name="Обычный 13 2 2 2 4 3" xfId="7038"/>
    <cellStyle name="Обычный 13 2 2 2 5" xfId="2959"/>
    <cellStyle name="Обычный 13 2 2 2 5 2" xfId="10318"/>
    <cellStyle name="Обычный 13 2 2 2 5 3" xfId="7039"/>
    <cellStyle name="Обычный 13 2 2 2 6" xfId="10314"/>
    <cellStyle name="Обычный 13 2 2 2 7" xfId="7035"/>
    <cellStyle name="Обычный 13 2 2 3" xfId="2960"/>
    <cellStyle name="Обычный 13 2 2 3 2" xfId="10319"/>
    <cellStyle name="Обычный 13 2 2 3 3" xfId="7040"/>
    <cellStyle name="Обычный 13 2 2 4" xfId="2961"/>
    <cellStyle name="Обычный 13 2 2 4 2" xfId="10320"/>
    <cellStyle name="Обычный 13 2 2 4 3" xfId="7041"/>
    <cellStyle name="Обычный 13 2 2 5" xfId="2962"/>
    <cellStyle name="Обычный 13 2 2 5 2" xfId="10321"/>
    <cellStyle name="Обычный 13 2 2 5 3" xfId="7042"/>
    <cellStyle name="Обычный 13 2 2 6" xfId="2963"/>
    <cellStyle name="Обычный 13 2 2 6 2" xfId="10322"/>
    <cellStyle name="Обычный 13 2 2 6 3" xfId="7043"/>
    <cellStyle name="Обычный 13 2 2 7" xfId="10313"/>
    <cellStyle name="Обычный 13 2 2 8" xfId="7034"/>
    <cellStyle name="Обычный 13 2 3" xfId="2964"/>
    <cellStyle name="Обычный 13 2 3 2" xfId="2965"/>
    <cellStyle name="Обычный 13 2 3 2 2" xfId="10324"/>
    <cellStyle name="Обычный 13 2 3 2 3" xfId="7045"/>
    <cellStyle name="Обычный 13 2 3 3" xfId="2966"/>
    <cellStyle name="Обычный 13 2 3 3 2" xfId="10325"/>
    <cellStyle name="Обычный 13 2 3 3 3" xfId="7046"/>
    <cellStyle name="Обычный 13 2 3 4" xfId="2967"/>
    <cellStyle name="Обычный 13 2 3 4 2" xfId="10326"/>
    <cellStyle name="Обычный 13 2 3 4 3" xfId="7047"/>
    <cellStyle name="Обычный 13 2 3 5" xfId="2968"/>
    <cellStyle name="Обычный 13 2 3 5 2" xfId="10327"/>
    <cellStyle name="Обычный 13 2 3 5 3" xfId="7048"/>
    <cellStyle name="Обычный 13 2 3 6" xfId="10323"/>
    <cellStyle name="Обычный 13 2 3 7" xfId="7044"/>
    <cellStyle name="Обычный 13 2 4" xfId="2969"/>
    <cellStyle name="Обычный 13 2 4 2" xfId="10328"/>
    <cellStyle name="Обычный 13 2 4 3" xfId="7049"/>
    <cellStyle name="Обычный 13 2 5" xfId="2970"/>
    <cellStyle name="Обычный 13 2 5 2" xfId="10329"/>
    <cellStyle name="Обычный 13 2 5 3" xfId="7050"/>
    <cellStyle name="Обычный 13 2 6" xfId="2971"/>
    <cellStyle name="Обычный 13 2 6 2" xfId="10330"/>
    <cellStyle name="Обычный 13 2 6 3" xfId="7051"/>
    <cellStyle name="Обычный 13 2 7" xfId="2972"/>
    <cellStyle name="Обычный 13 2 7 2" xfId="10331"/>
    <cellStyle name="Обычный 13 2 7 3" xfId="7052"/>
    <cellStyle name="Обычный 13 2 8" xfId="5624"/>
    <cellStyle name="Обычный 13 2 8 2" xfId="12162"/>
    <cellStyle name="Обычный 13 2 8 3" xfId="8867"/>
    <cellStyle name="Обычный 13 2 9" xfId="5699"/>
    <cellStyle name="Обычный 13 2 9 2" xfId="12237"/>
    <cellStyle name="Обычный 13 2 9 3" xfId="8942"/>
    <cellStyle name="Обычный 13 3" xfId="2973"/>
    <cellStyle name="Обычный 13 3 2" xfId="2974"/>
    <cellStyle name="Обычный 13 3 2 2" xfId="2975"/>
    <cellStyle name="Обычный 13 3 2 2 2" xfId="10334"/>
    <cellStyle name="Обычный 13 3 2 2 3" xfId="7055"/>
    <cellStyle name="Обычный 13 3 2 3" xfId="2976"/>
    <cellStyle name="Обычный 13 3 2 3 2" xfId="10335"/>
    <cellStyle name="Обычный 13 3 2 3 3" xfId="7056"/>
    <cellStyle name="Обычный 13 3 2 4" xfId="2977"/>
    <cellStyle name="Обычный 13 3 2 4 2" xfId="10336"/>
    <cellStyle name="Обычный 13 3 2 4 3" xfId="7057"/>
    <cellStyle name="Обычный 13 3 2 5" xfId="2978"/>
    <cellStyle name="Обычный 13 3 2 5 2" xfId="10337"/>
    <cellStyle name="Обычный 13 3 2 5 3" xfId="7058"/>
    <cellStyle name="Обычный 13 3 2 6" xfId="10333"/>
    <cellStyle name="Обычный 13 3 2 7" xfId="7054"/>
    <cellStyle name="Обычный 13 3 3" xfId="2979"/>
    <cellStyle name="Обычный 13 3 3 2" xfId="10338"/>
    <cellStyle name="Обычный 13 3 3 3" xfId="7059"/>
    <cellStyle name="Обычный 13 3 4" xfId="2980"/>
    <cellStyle name="Обычный 13 3 5" xfId="2981"/>
    <cellStyle name="Обычный 13 3 5 2" xfId="10339"/>
    <cellStyle name="Обычный 13 3 5 3" xfId="7060"/>
    <cellStyle name="Обычный 13 3 6" xfId="2982"/>
    <cellStyle name="Обычный 13 3 6 2" xfId="10340"/>
    <cellStyle name="Обычный 13 3 6 3" xfId="7061"/>
    <cellStyle name="Обычный 13 3 7" xfId="10332"/>
    <cellStyle name="Обычный 13 3 8" xfId="7053"/>
    <cellStyle name="Обычный 13 4" xfId="2983"/>
    <cellStyle name="Обычный 13 4 2" xfId="2984"/>
    <cellStyle name="Обычный 13 4 2 2" xfId="2985"/>
    <cellStyle name="Обычный 13 4 2 2 2" xfId="10343"/>
    <cellStyle name="Обычный 13 4 2 2 3" xfId="7064"/>
    <cellStyle name="Обычный 13 4 2 3" xfId="2986"/>
    <cellStyle name="Обычный 13 4 2 3 2" xfId="10344"/>
    <cellStyle name="Обычный 13 4 2 3 3" xfId="7065"/>
    <cellStyle name="Обычный 13 4 2 4" xfId="2987"/>
    <cellStyle name="Обычный 13 4 2 4 2" xfId="10345"/>
    <cellStyle name="Обычный 13 4 2 4 3" xfId="7066"/>
    <cellStyle name="Обычный 13 4 2 5" xfId="2988"/>
    <cellStyle name="Обычный 13 4 2 5 2" xfId="10346"/>
    <cellStyle name="Обычный 13 4 2 5 3" xfId="7067"/>
    <cellStyle name="Обычный 13 4 2 6" xfId="10342"/>
    <cellStyle name="Обычный 13 4 2 7" xfId="7063"/>
    <cellStyle name="Обычный 13 4 3" xfId="2989"/>
    <cellStyle name="Обычный 13 4 3 2" xfId="10347"/>
    <cellStyle name="Обычный 13 4 3 3" xfId="7068"/>
    <cellStyle name="Обычный 13 4 4" xfId="2990"/>
    <cellStyle name="Обычный 13 4 5" xfId="2991"/>
    <cellStyle name="Обычный 13 4 5 2" xfId="10348"/>
    <cellStyle name="Обычный 13 4 5 3" xfId="7069"/>
    <cellStyle name="Обычный 13 4 6" xfId="2992"/>
    <cellStyle name="Обычный 13 4 6 2" xfId="10349"/>
    <cellStyle name="Обычный 13 4 6 3" xfId="7070"/>
    <cellStyle name="Обычный 13 4 7" xfId="10341"/>
    <cellStyle name="Обычный 13 4 8" xfId="7062"/>
    <cellStyle name="Обычный 13 5" xfId="2993"/>
    <cellStyle name="Обычный 13 5 2" xfId="2994"/>
    <cellStyle name="Обычный 13 5 2 2" xfId="2995"/>
    <cellStyle name="Обычный 13 5 2 2 2" xfId="10352"/>
    <cellStyle name="Обычный 13 5 2 2 3" xfId="7073"/>
    <cellStyle name="Обычный 13 5 2 3" xfId="2996"/>
    <cellStyle name="Обычный 13 5 2 3 2" xfId="10353"/>
    <cellStyle name="Обычный 13 5 2 3 3" xfId="7074"/>
    <cellStyle name="Обычный 13 5 2 4" xfId="2997"/>
    <cellStyle name="Обычный 13 5 2 4 2" xfId="10354"/>
    <cellStyle name="Обычный 13 5 2 4 3" xfId="7075"/>
    <cellStyle name="Обычный 13 5 2 5" xfId="2998"/>
    <cellStyle name="Обычный 13 5 2 5 2" xfId="10355"/>
    <cellStyle name="Обычный 13 5 2 5 3" xfId="7076"/>
    <cellStyle name="Обычный 13 5 2 6" xfId="10351"/>
    <cellStyle name="Обычный 13 5 2 7" xfId="7072"/>
    <cellStyle name="Обычный 13 5 3" xfId="2999"/>
    <cellStyle name="Обычный 13 5 3 2" xfId="10356"/>
    <cellStyle name="Обычный 13 5 3 3" xfId="7077"/>
    <cellStyle name="Обычный 13 5 4" xfId="3000"/>
    <cellStyle name="Обычный 13 5 4 2" xfId="10357"/>
    <cellStyle name="Обычный 13 5 4 3" xfId="7078"/>
    <cellStyle name="Обычный 13 5 5" xfId="3001"/>
    <cellStyle name="Обычный 13 5 5 2" xfId="10358"/>
    <cellStyle name="Обычный 13 5 5 3" xfId="7079"/>
    <cellStyle name="Обычный 13 5 6" xfId="3002"/>
    <cellStyle name="Обычный 13 5 6 2" xfId="10359"/>
    <cellStyle name="Обычный 13 5 6 3" xfId="7080"/>
    <cellStyle name="Обычный 13 5 7" xfId="10350"/>
    <cellStyle name="Обычный 13 5 8" xfId="7071"/>
    <cellStyle name="Обычный 13 6" xfId="3003"/>
    <cellStyle name="Обычный 13 6 2" xfId="3004"/>
    <cellStyle name="Обычный 13 6 2 2" xfId="3005"/>
    <cellStyle name="Обычный 13 6 2 2 2" xfId="10362"/>
    <cellStyle name="Обычный 13 6 2 2 3" xfId="7083"/>
    <cellStyle name="Обычный 13 6 2 3" xfId="3006"/>
    <cellStyle name="Обычный 13 6 2 3 2" xfId="10363"/>
    <cellStyle name="Обычный 13 6 2 3 3" xfId="7084"/>
    <cellStyle name="Обычный 13 6 2 4" xfId="3007"/>
    <cellStyle name="Обычный 13 6 2 4 2" xfId="10364"/>
    <cellStyle name="Обычный 13 6 2 4 3" xfId="7085"/>
    <cellStyle name="Обычный 13 6 2 5" xfId="3008"/>
    <cellStyle name="Обычный 13 6 2 5 2" xfId="10365"/>
    <cellStyle name="Обычный 13 6 2 5 3" xfId="7086"/>
    <cellStyle name="Обычный 13 6 2 6" xfId="10361"/>
    <cellStyle name="Обычный 13 6 2 7" xfId="7082"/>
    <cellStyle name="Обычный 13 6 3" xfId="3009"/>
    <cellStyle name="Обычный 13 6 3 2" xfId="10366"/>
    <cellStyle name="Обычный 13 6 3 3" xfId="7087"/>
    <cellStyle name="Обычный 13 6 4" xfId="3010"/>
    <cellStyle name="Обычный 13 6 4 2" xfId="10367"/>
    <cellStyle name="Обычный 13 6 4 3" xfId="7088"/>
    <cellStyle name="Обычный 13 6 5" xfId="3011"/>
    <cellStyle name="Обычный 13 6 5 2" xfId="10368"/>
    <cellStyle name="Обычный 13 6 5 3" xfId="7089"/>
    <cellStyle name="Обычный 13 6 6" xfId="3012"/>
    <cellStyle name="Обычный 13 6 6 2" xfId="10369"/>
    <cellStyle name="Обычный 13 6 6 3" xfId="7090"/>
    <cellStyle name="Обычный 13 6 7" xfId="10360"/>
    <cellStyle name="Обычный 13 6 8" xfId="7081"/>
    <cellStyle name="Обычный 13 7" xfId="3013"/>
    <cellStyle name="Обычный 13 7 2" xfId="3014"/>
    <cellStyle name="Обычный 13 7 2 2" xfId="3015"/>
    <cellStyle name="Обычный 13 7 2 2 2" xfId="10372"/>
    <cellStyle name="Обычный 13 7 2 2 3" xfId="7093"/>
    <cellStyle name="Обычный 13 7 2 3" xfId="3016"/>
    <cellStyle name="Обычный 13 7 2 3 2" xfId="10373"/>
    <cellStyle name="Обычный 13 7 2 3 3" xfId="7094"/>
    <cellStyle name="Обычный 13 7 2 4" xfId="3017"/>
    <cellStyle name="Обычный 13 7 2 4 2" xfId="10374"/>
    <cellStyle name="Обычный 13 7 2 4 3" xfId="7095"/>
    <cellStyle name="Обычный 13 7 2 5" xfId="3018"/>
    <cellStyle name="Обычный 13 7 2 5 2" xfId="10375"/>
    <cellStyle name="Обычный 13 7 2 5 3" xfId="7096"/>
    <cellStyle name="Обычный 13 7 2 6" xfId="10371"/>
    <cellStyle name="Обычный 13 7 2 7" xfId="7092"/>
    <cellStyle name="Обычный 13 7 3" xfId="3019"/>
    <cellStyle name="Обычный 13 7 3 2" xfId="10376"/>
    <cellStyle name="Обычный 13 7 3 3" xfId="7097"/>
    <cellStyle name="Обычный 13 7 4" xfId="3020"/>
    <cellStyle name="Обычный 13 7 4 2" xfId="10377"/>
    <cellStyle name="Обычный 13 7 4 3" xfId="7098"/>
    <cellStyle name="Обычный 13 7 5" xfId="3021"/>
    <cellStyle name="Обычный 13 7 5 2" xfId="10378"/>
    <cellStyle name="Обычный 13 7 5 3" xfId="7099"/>
    <cellStyle name="Обычный 13 7 6" xfId="3022"/>
    <cellStyle name="Обычный 13 7 6 2" xfId="10379"/>
    <cellStyle name="Обычный 13 7 6 3" xfId="7100"/>
    <cellStyle name="Обычный 13 7 7" xfId="10370"/>
    <cellStyle name="Обычный 13 7 8" xfId="7091"/>
    <cellStyle name="Обычный 13 8" xfId="3023"/>
    <cellStyle name="Обычный 13 8 2" xfId="3024"/>
    <cellStyle name="Обычный 13 8 2 2" xfId="10381"/>
    <cellStyle name="Обычный 13 8 2 3" xfId="7102"/>
    <cellStyle name="Обычный 13 8 3" xfId="3025"/>
    <cellStyle name="Обычный 13 8 3 2" xfId="10382"/>
    <cellStyle name="Обычный 13 8 3 3" xfId="7103"/>
    <cellStyle name="Обычный 13 8 4" xfId="3026"/>
    <cellStyle name="Обычный 13 8 4 2" xfId="10383"/>
    <cellStyle name="Обычный 13 8 4 3" xfId="7104"/>
    <cellStyle name="Обычный 13 8 5" xfId="3027"/>
    <cellStyle name="Обычный 13 8 5 2" xfId="10384"/>
    <cellStyle name="Обычный 13 8 5 3" xfId="7105"/>
    <cellStyle name="Обычный 13 8 6" xfId="10380"/>
    <cellStyle name="Обычный 13 8 7" xfId="7101"/>
    <cellStyle name="Обычный 13 9" xfId="3028"/>
    <cellStyle name="Обычный 13_постель Вилла" xfId="3029"/>
    <cellStyle name="Обычный 130" xfId="5758"/>
    <cellStyle name="Обычный 14" xfId="3030"/>
    <cellStyle name="Обычный 14 10" xfId="3031"/>
    <cellStyle name="Обычный 14 10 2" xfId="10387"/>
    <cellStyle name="Обычный 14 10 3" xfId="7107"/>
    <cellStyle name="Обычный 14 11" xfId="3032"/>
    <cellStyle name="Обычный 14 11 2" xfId="10388"/>
    <cellStyle name="Обычный 14 11 3" xfId="7108"/>
    <cellStyle name="Обычный 14 12" xfId="3033"/>
    <cellStyle name="Обычный 14 12 2" xfId="10389"/>
    <cellStyle name="Обычный 14 12 3" xfId="7109"/>
    <cellStyle name="Обычный 14 13" xfId="5625"/>
    <cellStyle name="Обычный 14 13 2" xfId="12163"/>
    <cellStyle name="Обычный 14 13 3" xfId="8868"/>
    <cellStyle name="Обычный 14 14" xfId="5700"/>
    <cellStyle name="Обычный 14 14 2" xfId="12238"/>
    <cellStyle name="Обычный 14 14 3" xfId="8943"/>
    <cellStyle name="Обычный 14 15" xfId="5776"/>
    <cellStyle name="Обычный 14 16" xfId="10386"/>
    <cellStyle name="Обычный 14 17" xfId="7106"/>
    <cellStyle name="Обычный 14 2" xfId="3034"/>
    <cellStyle name="Обычный 14 2 2" xfId="5777"/>
    <cellStyle name="Обычный 14 2 2 2" xfId="12301"/>
    <cellStyle name="Обычный 14 2 2 3" xfId="9006"/>
    <cellStyle name="Обычный 14 3" xfId="3035"/>
    <cellStyle name="Обычный 14 3 2" xfId="3036"/>
    <cellStyle name="Обычный 14 3 2 2" xfId="3037"/>
    <cellStyle name="Обычный 14 3 2 2 2" xfId="10392"/>
    <cellStyle name="Обычный 14 3 2 2 3" xfId="7112"/>
    <cellStyle name="Обычный 14 3 2 3" xfId="3038"/>
    <cellStyle name="Обычный 14 3 2 3 2" xfId="10393"/>
    <cellStyle name="Обычный 14 3 2 3 3" xfId="7113"/>
    <cellStyle name="Обычный 14 3 2 4" xfId="3039"/>
    <cellStyle name="Обычный 14 3 2 4 2" xfId="10394"/>
    <cellStyle name="Обычный 14 3 2 4 3" xfId="7114"/>
    <cellStyle name="Обычный 14 3 2 5" xfId="3040"/>
    <cellStyle name="Обычный 14 3 2 5 2" xfId="10395"/>
    <cellStyle name="Обычный 14 3 2 5 3" xfId="7115"/>
    <cellStyle name="Обычный 14 3 2 6" xfId="10391"/>
    <cellStyle name="Обычный 14 3 2 7" xfId="7111"/>
    <cellStyle name="Обычный 14 3 3" xfId="3041"/>
    <cellStyle name="Обычный 14 3 3 2" xfId="10396"/>
    <cellStyle name="Обычный 14 3 3 3" xfId="7116"/>
    <cellStyle name="Обычный 14 3 4" xfId="3042"/>
    <cellStyle name="Обычный 14 3 4 2" xfId="10397"/>
    <cellStyle name="Обычный 14 3 4 3" xfId="7117"/>
    <cellStyle name="Обычный 14 3 5" xfId="3043"/>
    <cellStyle name="Обычный 14 3 5 2" xfId="10398"/>
    <cellStyle name="Обычный 14 3 5 3" xfId="7118"/>
    <cellStyle name="Обычный 14 3 6" xfId="3044"/>
    <cellStyle name="Обычный 14 3 6 2" xfId="10399"/>
    <cellStyle name="Обычный 14 3 6 3" xfId="7119"/>
    <cellStyle name="Обычный 14 3 7" xfId="10390"/>
    <cellStyle name="Обычный 14 3 8" xfId="7110"/>
    <cellStyle name="Обычный 14 4" xfId="3045"/>
    <cellStyle name="Обычный 14 4 2" xfId="3046"/>
    <cellStyle name="Обычный 14 4 2 2" xfId="3047"/>
    <cellStyle name="Обычный 14 4 2 2 2" xfId="10402"/>
    <cellStyle name="Обычный 14 4 2 2 3" xfId="7122"/>
    <cellStyle name="Обычный 14 4 2 3" xfId="3048"/>
    <cellStyle name="Обычный 14 4 2 3 2" xfId="10403"/>
    <cellStyle name="Обычный 14 4 2 3 3" xfId="7123"/>
    <cellStyle name="Обычный 14 4 2 4" xfId="3049"/>
    <cellStyle name="Обычный 14 4 2 4 2" xfId="10404"/>
    <cellStyle name="Обычный 14 4 2 4 3" xfId="7124"/>
    <cellStyle name="Обычный 14 4 2 5" xfId="3050"/>
    <cellStyle name="Обычный 14 4 2 5 2" xfId="10405"/>
    <cellStyle name="Обычный 14 4 2 5 3" xfId="7125"/>
    <cellStyle name="Обычный 14 4 2 6" xfId="10401"/>
    <cellStyle name="Обычный 14 4 2 7" xfId="7121"/>
    <cellStyle name="Обычный 14 4 3" xfId="3051"/>
    <cellStyle name="Обычный 14 4 3 2" xfId="10406"/>
    <cellStyle name="Обычный 14 4 3 3" xfId="7126"/>
    <cellStyle name="Обычный 14 4 4" xfId="3052"/>
    <cellStyle name="Обычный 14 4 4 2" xfId="10407"/>
    <cellStyle name="Обычный 14 4 4 3" xfId="7127"/>
    <cellStyle name="Обычный 14 4 5" xfId="3053"/>
    <cellStyle name="Обычный 14 4 5 2" xfId="10408"/>
    <cellStyle name="Обычный 14 4 5 3" xfId="7128"/>
    <cellStyle name="Обычный 14 4 6" xfId="3054"/>
    <cellStyle name="Обычный 14 4 6 2" xfId="10409"/>
    <cellStyle name="Обычный 14 4 6 3" xfId="7129"/>
    <cellStyle name="Обычный 14 4 7" xfId="10400"/>
    <cellStyle name="Обычный 14 4 8" xfId="7120"/>
    <cellStyle name="Обычный 14 5" xfId="3055"/>
    <cellStyle name="Обычный 14 5 2" xfId="3056"/>
    <cellStyle name="Обычный 14 5 2 2" xfId="3057"/>
    <cellStyle name="Обычный 14 5 2 2 2" xfId="10412"/>
    <cellStyle name="Обычный 14 5 2 2 3" xfId="7132"/>
    <cellStyle name="Обычный 14 5 2 3" xfId="3058"/>
    <cellStyle name="Обычный 14 5 2 3 2" xfId="10413"/>
    <cellStyle name="Обычный 14 5 2 3 3" xfId="7133"/>
    <cellStyle name="Обычный 14 5 2 4" xfId="3059"/>
    <cellStyle name="Обычный 14 5 2 4 2" xfId="10414"/>
    <cellStyle name="Обычный 14 5 2 4 3" xfId="7134"/>
    <cellStyle name="Обычный 14 5 2 5" xfId="3060"/>
    <cellStyle name="Обычный 14 5 2 5 2" xfId="10415"/>
    <cellStyle name="Обычный 14 5 2 5 3" xfId="7135"/>
    <cellStyle name="Обычный 14 5 2 6" xfId="10411"/>
    <cellStyle name="Обычный 14 5 2 7" xfId="7131"/>
    <cellStyle name="Обычный 14 5 3" xfId="3061"/>
    <cellStyle name="Обычный 14 5 3 2" xfId="10416"/>
    <cellStyle name="Обычный 14 5 3 3" xfId="7136"/>
    <cellStyle name="Обычный 14 5 4" xfId="3062"/>
    <cellStyle name="Обычный 14 5 4 2" xfId="10417"/>
    <cellStyle name="Обычный 14 5 4 3" xfId="7137"/>
    <cellStyle name="Обычный 14 5 5" xfId="3063"/>
    <cellStyle name="Обычный 14 5 5 2" xfId="10418"/>
    <cellStyle name="Обычный 14 5 5 3" xfId="7138"/>
    <cellStyle name="Обычный 14 5 6" xfId="3064"/>
    <cellStyle name="Обычный 14 5 6 2" xfId="10419"/>
    <cellStyle name="Обычный 14 5 6 3" xfId="7139"/>
    <cellStyle name="Обычный 14 5 7" xfId="10410"/>
    <cellStyle name="Обычный 14 5 8" xfId="7130"/>
    <cellStyle name="Обычный 14 6" xfId="3065"/>
    <cellStyle name="Обычный 14 6 2" xfId="3066"/>
    <cellStyle name="Обычный 14 6 2 2" xfId="3067"/>
    <cellStyle name="Обычный 14 6 2 2 2" xfId="10422"/>
    <cellStyle name="Обычный 14 6 2 2 3" xfId="7142"/>
    <cellStyle name="Обычный 14 6 2 3" xfId="3068"/>
    <cellStyle name="Обычный 14 6 2 3 2" xfId="10423"/>
    <cellStyle name="Обычный 14 6 2 3 3" xfId="7143"/>
    <cellStyle name="Обычный 14 6 2 4" xfId="3069"/>
    <cellStyle name="Обычный 14 6 2 4 2" xfId="10424"/>
    <cellStyle name="Обычный 14 6 2 4 3" xfId="7144"/>
    <cellStyle name="Обычный 14 6 2 5" xfId="3070"/>
    <cellStyle name="Обычный 14 6 2 5 2" xfId="10425"/>
    <cellStyle name="Обычный 14 6 2 5 3" xfId="7145"/>
    <cellStyle name="Обычный 14 6 2 6" xfId="10421"/>
    <cellStyle name="Обычный 14 6 2 7" xfId="7141"/>
    <cellStyle name="Обычный 14 6 3" xfId="3071"/>
    <cellStyle name="Обычный 14 6 3 2" xfId="10426"/>
    <cellStyle name="Обычный 14 6 3 3" xfId="7146"/>
    <cellStyle name="Обычный 14 6 4" xfId="3072"/>
    <cellStyle name="Обычный 14 6 4 2" xfId="10427"/>
    <cellStyle name="Обычный 14 6 4 3" xfId="7147"/>
    <cellStyle name="Обычный 14 6 5" xfId="3073"/>
    <cellStyle name="Обычный 14 6 5 2" xfId="10428"/>
    <cellStyle name="Обычный 14 6 5 3" xfId="7148"/>
    <cellStyle name="Обычный 14 6 6" xfId="3074"/>
    <cellStyle name="Обычный 14 6 6 2" xfId="10429"/>
    <cellStyle name="Обычный 14 6 6 3" xfId="7149"/>
    <cellStyle name="Обычный 14 6 7" xfId="10420"/>
    <cellStyle name="Обычный 14 6 8" xfId="7140"/>
    <cellStyle name="Обычный 14 7" xfId="3075"/>
    <cellStyle name="Обычный 14 7 2" xfId="3076"/>
    <cellStyle name="Обычный 14 7 2 2" xfId="3077"/>
    <cellStyle name="Обычный 14 7 2 2 2" xfId="10432"/>
    <cellStyle name="Обычный 14 7 2 2 3" xfId="7152"/>
    <cellStyle name="Обычный 14 7 2 3" xfId="3078"/>
    <cellStyle name="Обычный 14 7 2 3 2" xfId="10433"/>
    <cellStyle name="Обычный 14 7 2 3 3" xfId="7153"/>
    <cellStyle name="Обычный 14 7 2 4" xfId="3079"/>
    <cellStyle name="Обычный 14 7 2 4 2" xfId="10434"/>
    <cellStyle name="Обычный 14 7 2 4 3" xfId="7154"/>
    <cellStyle name="Обычный 14 7 2 5" xfId="3080"/>
    <cellStyle name="Обычный 14 7 2 5 2" xfId="10435"/>
    <cellStyle name="Обычный 14 7 2 5 3" xfId="7155"/>
    <cellStyle name="Обычный 14 7 2 6" xfId="10431"/>
    <cellStyle name="Обычный 14 7 2 7" xfId="7151"/>
    <cellStyle name="Обычный 14 7 3" xfId="3081"/>
    <cellStyle name="Обычный 14 7 3 2" xfId="10436"/>
    <cellStyle name="Обычный 14 7 3 3" xfId="7156"/>
    <cellStyle name="Обычный 14 7 4" xfId="3082"/>
    <cellStyle name="Обычный 14 7 4 2" xfId="10437"/>
    <cellStyle name="Обычный 14 7 4 3" xfId="7157"/>
    <cellStyle name="Обычный 14 7 5" xfId="3083"/>
    <cellStyle name="Обычный 14 7 5 2" xfId="10438"/>
    <cellStyle name="Обычный 14 7 5 3" xfId="7158"/>
    <cellStyle name="Обычный 14 7 6" xfId="3084"/>
    <cellStyle name="Обычный 14 7 6 2" xfId="10439"/>
    <cellStyle name="Обычный 14 7 6 3" xfId="7159"/>
    <cellStyle name="Обычный 14 7 7" xfId="10430"/>
    <cellStyle name="Обычный 14 7 8" xfId="7150"/>
    <cellStyle name="Обычный 14 8" xfId="3085"/>
    <cellStyle name="Обычный 14 8 2" xfId="3086"/>
    <cellStyle name="Обычный 14 8 2 2" xfId="10441"/>
    <cellStyle name="Обычный 14 8 2 3" xfId="7161"/>
    <cellStyle name="Обычный 14 8 3" xfId="3087"/>
    <cellStyle name="Обычный 14 8 3 2" xfId="10442"/>
    <cellStyle name="Обычный 14 8 3 3" xfId="7162"/>
    <cellStyle name="Обычный 14 8 4" xfId="3088"/>
    <cellStyle name="Обычный 14 8 4 2" xfId="10443"/>
    <cellStyle name="Обычный 14 8 4 3" xfId="7163"/>
    <cellStyle name="Обычный 14 8 5" xfId="3089"/>
    <cellStyle name="Обычный 14 8 5 2" xfId="10444"/>
    <cellStyle name="Обычный 14 8 5 3" xfId="7164"/>
    <cellStyle name="Обычный 14 8 6" xfId="10440"/>
    <cellStyle name="Обычный 14 8 7" xfId="7160"/>
    <cellStyle name="Обычный 14 9" xfId="3090"/>
    <cellStyle name="Обычный 14 9 2" xfId="10445"/>
    <cellStyle name="Обычный 14 9 3" xfId="7165"/>
    <cellStyle name="Обычный 14_постель Вилла" xfId="3091"/>
    <cellStyle name="Обычный 15" xfId="3092"/>
    <cellStyle name="Обычный 15 10" xfId="5701"/>
    <cellStyle name="Обычный 15 10 2" xfId="12239"/>
    <cellStyle name="Обычный 15 10 3" xfId="8944"/>
    <cellStyle name="Обычный 15 11" xfId="10446"/>
    <cellStyle name="Обычный 15 12" xfId="7166"/>
    <cellStyle name="Обычный 15 2" xfId="3093"/>
    <cellStyle name="Обычный 15 3" xfId="3094"/>
    <cellStyle name="Обычный 15 3 2" xfId="3095"/>
    <cellStyle name="Обычный 15 3 2 2" xfId="3096"/>
    <cellStyle name="Обычный 15 3 2 2 2" xfId="10449"/>
    <cellStyle name="Обычный 15 3 2 2 3" xfId="7169"/>
    <cellStyle name="Обычный 15 3 2 3" xfId="3097"/>
    <cellStyle name="Обычный 15 3 2 3 2" xfId="10450"/>
    <cellStyle name="Обычный 15 3 2 3 3" xfId="7170"/>
    <cellStyle name="Обычный 15 3 2 4" xfId="3098"/>
    <cellStyle name="Обычный 15 3 2 4 2" xfId="10451"/>
    <cellStyle name="Обычный 15 3 2 4 3" xfId="7171"/>
    <cellStyle name="Обычный 15 3 2 5" xfId="3099"/>
    <cellStyle name="Обычный 15 3 2 5 2" xfId="10452"/>
    <cellStyle name="Обычный 15 3 2 5 3" xfId="7172"/>
    <cellStyle name="Обычный 15 3 2 6" xfId="10448"/>
    <cellStyle name="Обычный 15 3 2 7" xfId="7168"/>
    <cellStyle name="Обычный 15 3 3" xfId="3100"/>
    <cellStyle name="Обычный 15 3 3 2" xfId="10453"/>
    <cellStyle name="Обычный 15 3 3 3" xfId="7173"/>
    <cellStyle name="Обычный 15 3 4" xfId="3101"/>
    <cellStyle name="Обычный 15 3 4 2" xfId="10454"/>
    <cellStyle name="Обычный 15 3 4 3" xfId="7174"/>
    <cellStyle name="Обычный 15 3 5" xfId="3102"/>
    <cellStyle name="Обычный 15 3 5 2" xfId="10455"/>
    <cellStyle name="Обычный 15 3 5 3" xfId="7175"/>
    <cellStyle name="Обычный 15 3 6" xfId="3103"/>
    <cellStyle name="Обычный 15 3 6 2" xfId="10456"/>
    <cellStyle name="Обычный 15 3 6 3" xfId="7176"/>
    <cellStyle name="Обычный 15 3 7" xfId="10447"/>
    <cellStyle name="Обычный 15 3 8" xfId="7167"/>
    <cellStyle name="Обычный 15 4" xfId="3104"/>
    <cellStyle name="Обычный 15 4 2" xfId="3105"/>
    <cellStyle name="Обычный 15 4 2 2" xfId="10458"/>
    <cellStyle name="Обычный 15 4 2 3" xfId="7178"/>
    <cellStyle name="Обычный 15 4 3" xfId="3106"/>
    <cellStyle name="Обычный 15 4 3 2" xfId="10459"/>
    <cellStyle name="Обычный 15 4 3 3" xfId="7179"/>
    <cellStyle name="Обычный 15 4 4" xfId="3107"/>
    <cellStyle name="Обычный 15 4 4 2" xfId="10460"/>
    <cellStyle name="Обычный 15 4 4 3" xfId="7180"/>
    <cellStyle name="Обычный 15 4 5" xfId="3108"/>
    <cellStyle name="Обычный 15 4 5 2" xfId="10461"/>
    <cellStyle name="Обычный 15 4 5 3" xfId="7181"/>
    <cellStyle name="Обычный 15 4 6" xfId="10457"/>
    <cellStyle name="Обычный 15 4 7" xfId="7177"/>
    <cellStyle name="Обычный 15 5" xfId="3109"/>
    <cellStyle name="Обычный 15 5 2" xfId="10462"/>
    <cellStyle name="Обычный 15 5 3" xfId="7182"/>
    <cellStyle name="Обычный 15 6" xfId="3110"/>
    <cellStyle name="Обычный 15 6 2" xfId="10463"/>
    <cellStyle name="Обычный 15 6 3" xfId="7183"/>
    <cellStyle name="Обычный 15 7" xfId="3111"/>
    <cellStyle name="Обычный 15 7 2" xfId="10464"/>
    <cellStyle name="Обычный 15 7 3" xfId="7184"/>
    <cellStyle name="Обычный 15 8" xfId="3112"/>
    <cellStyle name="Обычный 15 8 2" xfId="10465"/>
    <cellStyle name="Обычный 15 8 3" xfId="7185"/>
    <cellStyle name="Обычный 15 9" xfId="5626"/>
    <cellStyle name="Обычный 15 9 2" xfId="12164"/>
    <cellStyle name="Обычный 15 9 3" xfId="8869"/>
    <cellStyle name="Обычный 16" xfId="3113"/>
    <cellStyle name="Обычный 16 2" xfId="3114"/>
    <cellStyle name="Обычный 16 2 10" xfId="10466"/>
    <cellStyle name="Обычный 16 2 11" xfId="7186"/>
    <cellStyle name="Обычный 16 2 2" xfId="3115"/>
    <cellStyle name="Обычный 16 2 2 2" xfId="3116"/>
    <cellStyle name="Обычный 16 2 2 2 2" xfId="3117"/>
    <cellStyle name="Обычный 16 2 2 2 2 2" xfId="10469"/>
    <cellStyle name="Обычный 16 2 2 2 2 3" xfId="7189"/>
    <cellStyle name="Обычный 16 2 2 2 3" xfId="3118"/>
    <cellStyle name="Обычный 16 2 2 2 3 2" xfId="10470"/>
    <cellStyle name="Обычный 16 2 2 2 3 3" xfId="7190"/>
    <cellStyle name="Обычный 16 2 2 2 4" xfId="3119"/>
    <cellStyle name="Обычный 16 2 2 2 4 2" xfId="10471"/>
    <cellStyle name="Обычный 16 2 2 2 4 3" xfId="7191"/>
    <cellStyle name="Обычный 16 2 2 2 5" xfId="3120"/>
    <cellStyle name="Обычный 16 2 2 2 5 2" xfId="10472"/>
    <cellStyle name="Обычный 16 2 2 2 5 3" xfId="7192"/>
    <cellStyle name="Обычный 16 2 2 2 6" xfId="10468"/>
    <cellStyle name="Обычный 16 2 2 2 7" xfId="7188"/>
    <cellStyle name="Обычный 16 2 2 3" xfId="3121"/>
    <cellStyle name="Обычный 16 2 2 3 2" xfId="10473"/>
    <cellStyle name="Обычный 16 2 2 3 3" xfId="7193"/>
    <cellStyle name="Обычный 16 2 2 4" xfId="3122"/>
    <cellStyle name="Обычный 16 2 2 4 2" xfId="10474"/>
    <cellStyle name="Обычный 16 2 2 4 3" xfId="7194"/>
    <cellStyle name="Обычный 16 2 2 5" xfId="3123"/>
    <cellStyle name="Обычный 16 2 2 5 2" xfId="10475"/>
    <cellStyle name="Обычный 16 2 2 5 3" xfId="7195"/>
    <cellStyle name="Обычный 16 2 2 6" xfId="3124"/>
    <cellStyle name="Обычный 16 2 2 6 2" xfId="10476"/>
    <cellStyle name="Обычный 16 2 2 6 3" xfId="7196"/>
    <cellStyle name="Обычный 16 2 2 7" xfId="10467"/>
    <cellStyle name="Обычный 16 2 2 8" xfId="7187"/>
    <cellStyle name="Обычный 16 2 3" xfId="3125"/>
    <cellStyle name="Обычный 16 2 3 2" xfId="3126"/>
    <cellStyle name="Обычный 16 2 3 2 2" xfId="10478"/>
    <cellStyle name="Обычный 16 2 3 2 3" xfId="7198"/>
    <cellStyle name="Обычный 16 2 3 3" xfId="3127"/>
    <cellStyle name="Обычный 16 2 3 3 2" xfId="10479"/>
    <cellStyle name="Обычный 16 2 3 3 3" xfId="7199"/>
    <cellStyle name="Обычный 16 2 3 4" xfId="3128"/>
    <cellStyle name="Обычный 16 2 3 4 2" xfId="10480"/>
    <cellStyle name="Обычный 16 2 3 4 3" xfId="7200"/>
    <cellStyle name="Обычный 16 2 3 5" xfId="3129"/>
    <cellStyle name="Обычный 16 2 3 5 2" xfId="10481"/>
    <cellStyle name="Обычный 16 2 3 5 3" xfId="7201"/>
    <cellStyle name="Обычный 16 2 3 6" xfId="10477"/>
    <cellStyle name="Обычный 16 2 3 7" xfId="7197"/>
    <cellStyle name="Обычный 16 2 4" xfId="3130"/>
    <cellStyle name="Обычный 16 2 4 2" xfId="10482"/>
    <cellStyle name="Обычный 16 2 4 3" xfId="7202"/>
    <cellStyle name="Обычный 16 2 5" xfId="3131"/>
    <cellStyle name="Обычный 16 2 5 2" xfId="10483"/>
    <cellStyle name="Обычный 16 2 5 3" xfId="7203"/>
    <cellStyle name="Обычный 16 2 6" xfId="3132"/>
    <cellStyle name="Обычный 16 2 6 2" xfId="10484"/>
    <cellStyle name="Обычный 16 2 6 3" xfId="7204"/>
    <cellStyle name="Обычный 16 2 7" xfId="3133"/>
    <cellStyle name="Обычный 16 2 7 2" xfId="10485"/>
    <cellStyle name="Обычный 16 2 7 3" xfId="7205"/>
    <cellStyle name="Обычный 16 2 8" xfId="5627"/>
    <cellStyle name="Обычный 16 2 8 2" xfId="12165"/>
    <cellStyle name="Обычный 16 2 8 3" xfId="8870"/>
    <cellStyle name="Обычный 16 2 9" xfId="5702"/>
    <cellStyle name="Обычный 16 2 9 2" xfId="12240"/>
    <cellStyle name="Обычный 16 2 9 3" xfId="8945"/>
    <cellStyle name="Обычный 16 3" xfId="3134"/>
    <cellStyle name="Обычный 16 3 2" xfId="3135"/>
    <cellStyle name="Обычный 16 3 2 2" xfId="3136"/>
    <cellStyle name="Обычный 16 3 2 2 2" xfId="10488"/>
    <cellStyle name="Обычный 16 3 2 2 3" xfId="7208"/>
    <cellStyle name="Обычный 16 3 2 3" xfId="3137"/>
    <cellStyle name="Обычный 16 3 2 3 2" xfId="10489"/>
    <cellStyle name="Обычный 16 3 2 3 3" xfId="7209"/>
    <cellStyle name="Обычный 16 3 2 4" xfId="3138"/>
    <cellStyle name="Обычный 16 3 2 4 2" xfId="10490"/>
    <cellStyle name="Обычный 16 3 2 4 3" xfId="7210"/>
    <cellStyle name="Обычный 16 3 2 5" xfId="3139"/>
    <cellStyle name="Обычный 16 3 2 5 2" xfId="10491"/>
    <cellStyle name="Обычный 16 3 2 5 3" xfId="7211"/>
    <cellStyle name="Обычный 16 3 2 6" xfId="10487"/>
    <cellStyle name="Обычный 16 3 2 7" xfId="7207"/>
    <cellStyle name="Обычный 16 3 3" xfId="3140"/>
    <cellStyle name="Обычный 16 3 3 2" xfId="10492"/>
    <cellStyle name="Обычный 16 3 3 3" xfId="7212"/>
    <cellStyle name="Обычный 16 3 4" xfId="3141"/>
    <cellStyle name="Обычный 16 3 4 2" xfId="10493"/>
    <cellStyle name="Обычный 16 3 4 3" xfId="7213"/>
    <cellStyle name="Обычный 16 3 5" xfId="3142"/>
    <cellStyle name="Обычный 16 3 5 2" xfId="10494"/>
    <cellStyle name="Обычный 16 3 5 3" xfId="7214"/>
    <cellStyle name="Обычный 16 3 6" xfId="3143"/>
    <cellStyle name="Обычный 16 3 6 2" xfId="10495"/>
    <cellStyle name="Обычный 16 3 6 3" xfId="7215"/>
    <cellStyle name="Обычный 16 3 7" xfId="10486"/>
    <cellStyle name="Обычный 16 3 8" xfId="7206"/>
    <cellStyle name="Обычный 16 4" xfId="3144"/>
    <cellStyle name="Обычный 16 4 2" xfId="3145"/>
    <cellStyle name="Обычный 16 4 2 2" xfId="3146"/>
    <cellStyle name="Обычный 16 4 2 2 2" xfId="10498"/>
    <cellStyle name="Обычный 16 4 2 2 3" xfId="7218"/>
    <cellStyle name="Обычный 16 4 2 3" xfId="3147"/>
    <cellStyle name="Обычный 16 4 2 3 2" xfId="10499"/>
    <cellStyle name="Обычный 16 4 2 3 3" xfId="7219"/>
    <cellStyle name="Обычный 16 4 2 4" xfId="3148"/>
    <cellStyle name="Обычный 16 4 2 4 2" xfId="10500"/>
    <cellStyle name="Обычный 16 4 2 4 3" xfId="7220"/>
    <cellStyle name="Обычный 16 4 2 5" xfId="3149"/>
    <cellStyle name="Обычный 16 4 2 5 2" xfId="10501"/>
    <cellStyle name="Обычный 16 4 2 5 3" xfId="7221"/>
    <cellStyle name="Обычный 16 4 2 6" xfId="10497"/>
    <cellStyle name="Обычный 16 4 2 7" xfId="7217"/>
    <cellStyle name="Обычный 16 4 3" xfId="3150"/>
    <cellStyle name="Обычный 16 4 3 2" xfId="10502"/>
    <cellStyle name="Обычный 16 4 3 3" xfId="7222"/>
    <cellStyle name="Обычный 16 4 4" xfId="3151"/>
    <cellStyle name="Обычный 16 4 4 2" xfId="10503"/>
    <cellStyle name="Обычный 16 4 4 3" xfId="7223"/>
    <cellStyle name="Обычный 16 4 5" xfId="3152"/>
    <cellStyle name="Обычный 16 4 5 2" xfId="10504"/>
    <cellStyle name="Обычный 16 4 5 3" xfId="7224"/>
    <cellStyle name="Обычный 16 4 6" xfId="3153"/>
    <cellStyle name="Обычный 16 4 6 2" xfId="10505"/>
    <cellStyle name="Обычный 16 4 6 3" xfId="7225"/>
    <cellStyle name="Обычный 16 4 7" xfId="10496"/>
    <cellStyle name="Обычный 16 4 8" xfId="7216"/>
    <cellStyle name="Обычный 16 5" xfId="3154"/>
    <cellStyle name="Обычный 16 5 2" xfId="3155"/>
    <cellStyle name="Обычный 16 5 2 2" xfId="3156"/>
    <cellStyle name="Обычный 16 5 2 2 2" xfId="10508"/>
    <cellStyle name="Обычный 16 5 2 2 3" xfId="7228"/>
    <cellStyle name="Обычный 16 5 2 3" xfId="3157"/>
    <cellStyle name="Обычный 16 5 2 3 2" xfId="10509"/>
    <cellStyle name="Обычный 16 5 2 3 3" xfId="7229"/>
    <cellStyle name="Обычный 16 5 2 4" xfId="3158"/>
    <cellStyle name="Обычный 16 5 2 4 2" xfId="10510"/>
    <cellStyle name="Обычный 16 5 2 4 3" xfId="7230"/>
    <cellStyle name="Обычный 16 5 2 5" xfId="3159"/>
    <cellStyle name="Обычный 16 5 2 5 2" xfId="10511"/>
    <cellStyle name="Обычный 16 5 2 5 3" xfId="7231"/>
    <cellStyle name="Обычный 16 5 2 6" xfId="10507"/>
    <cellStyle name="Обычный 16 5 2 7" xfId="7227"/>
    <cellStyle name="Обычный 16 5 3" xfId="3160"/>
    <cellStyle name="Обычный 16 5 3 2" xfId="10512"/>
    <cellStyle name="Обычный 16 5 3 3" xfId="7232"/>
    <cellStyle name="Обычный 16 5 4" xfId="3161"/>
    <cellStyle name="Обычный 16 5 4 2" xfId="10513"/>
    <cellStyle name="Обычный 16 5 4 3" xfId="7233"/>
    <cellStyle name="Обычный 16 5 5" xfId="3162"/>
    <cellStyle name="Обычный 16 5 5 2" xfId="10514"/>
    <cellStyle name="Обычный 16 5 5 3" xfId="7234"/>
    <cellStyle name="Обычный 16 5 6" xfId="3163"/>
    <cellStyle name="Обычный 16 5 6 2" xfId="10515"/>
    <cellStyle name="Обычный 16 5 6 3" xfId="7235"/>
    <cellStyle name="Обычный 16 5 7" xfId="10506"/>
    <cellStyle name="Обычный 16 5 8" xfId="7226"/>
    <cellStyle name="Обычный 16 6" xfId="3164"/>
    <cellStyle name="Обычный 16 6 2" xfId="3165"/>
    <cellStyle name="Обычный 16 6 2 2" xfId="3166"/>
    <cellStyle name="Обычный 16 6 2 2 2" xfId="10518"/>
    <cellStyle name="Обычный 16 6 2 2 3" xfId="7238"/>
    <cellStyle name="Обычный 16 6 2 3" xfId="3167"/>
    <cellStyle name="Обычный 16 6 2 3 2" xfId="10519"/>
    <cellStyle name="Обычный 16 6 2 3 3" xfId="7239"/>
    <cellStyle name="Обычный 16 6 2 4" xfId="3168"/>
    <cellStyle name="Обычный 16 6 2 4 2" xfId="10520"/>
    <cellStyle name="Обычный 16 6 2 4 3" xfId="7240"/>
    <cellStyle name="Обычный 16 6 2 5" xfId="3169"/>
    <cellStyle name="Обычный 16 6 2 5 2" xfId="10521"/>
    <cellStyle name="Обычный 16 6 2 5 3" xfId="7241"/>
    <cellStyle name="Обычный 16 6 2 6" xfId="10517"/>
    <cellStyle name="Обычный 16 6 2 7" xfId="7237"/>
    <cellStyle name="Обычный 16 6 3" xfId="3170"/>
    <cellStyle name="Обычный 16 6 3 2" xfId="10522"/>
    <cellStyle name="Обычный 16 6 3 3" xfId="7242"/>
    <cellStyle name="Обычный 16 6 4" xfId="3171"/>
    <cellStyle name="Обычный 16 6 4 2" xfId="10523"/>
    <cellStyle name="Обычный 16 6 4 3" xfId="7243"/>
    <cellStyle name="Обычный 16 6 5" xfId="3172"/>
    <cellStyle name="Обычный 16 6 5 2" xfId="10524"/>
    <cellStyle name="Обычный 16 6 5 3" xfId="7244"/>
    <cellStyle name="Обычный 16 6 6" xfId="3173"/>
    <cellStyle name="Обычный 16 6 6 2" xfId="10525"/>
    <cellStyle name="Обычный 16 6 6 3" xfId="7245"/>
    <cellStyle name="Обычный 16 6 7" xfId="10516"/>
    <cellStyle name="Обычный 16 6 8" xfId="7236"/>
    <cellStyle name="Обычный 16 7" xfId="3174"/>
    <cellStyle name="Обычный 16 7 2" xfId="3175"/>
    <cellStyle name="Обычный 16 7 2 2" xfId="10527"/>
    <cellStyle name="Обычный 16 7 2 3" xfId="7247"/>
    <cellStyle name="Обычный 16 7 3" xfId="3176"/>
    <cellStyle name="Обычный 16 7 3 2" xfId="10528"/>
    <cellStyle name="Обычный 16 7 3 3" xfId="7248"/>
    <cellStyle name="Обычный 16 7 4" xfId="3177"/>
    <cellStyle name="Обычный 16 7 4 2" xfId="10529"/>
    <cellStyle name="Обычный 16 7 4 3" xfId="7249"/>
    <cellStyle name="Обычный 16 7 5" xfId="10526"/>
    <cellStyle name="Обычный 16 7 6" xfId="7246"/>
    <cellStyle name="Обычный 17" xfId="3178"/>
    <cellStyle name="Обычный 17 2" xfId="3179"/>
    <cellStyle name="Обычный 17 2 2" xfId="3180"/>
    <cellStyle name="Обычный 17 2 2 2" xfId="3181"/>
    <cellStyle name="Обычный 17 2 2 2 2" xfId="10532"/>
    <cellStyle name="Обычный 17 2 2 2 3" xfId="7252"/>
    <cellStyle name="Обычный 17 2 2 3" xfId="3182"/>
    <cellStyle name="Обычный 17 2 2 3 2" xfId="10533"/>
    <cellStyle name="Обычный 17 2 2 3 3" xfId="7253"/>
    <cellStyle name="Обычный 17 2 2 4" xfId="3183"/>
    <cellStyle name="Обычный 17 2 2 4 2" xfId="10534"/>
    <cellStyle name="Обычный 17 2 2 4 3" xfId="7254"/>
    <cellStyle name="Обычный 17 2 2 5" xfId="3184"/>
    <cellStyle name="Обычный 17 2 2 5 2" xfId="10535"/>
    <cellStyle name="Обычный 17 2 2 5 3" xfId="7255"/>
    <cellStyle name="Обычный 17 2 2 6" xfId="10531"/>
    <cellStyle name="Обычный 17 2 2 7" xfId="7251"/>
    <cellStyle name="Обычный 17 2 3" xfId="3185"/>
    <cellStyle name="Обычный 17 2 3 2" xfId="10536"/>
    <cellStyle name="Обычный 17 2 3 3" xfId="7256"/>
    <cellStyle name="Обычный 17 2 4" xfId="3186"/>
    <cellStyle name="Обычный 17 2 4 2" xfId="10537"/>
    <cellStyle name="Обычный 17 2 4 3" xfId="7257"/>
    <cellStyle name="Обычный 17 2 5" xfId="3187"/>
    <cellStyle name="Обычный 17 2 5 2" xfId="10538"/>
    <cellStyle name="Обычный 17 2 5 3" xfId="7258"/>
    <cellStyle name="Обычный 17 2 6" xfId="3188"/>
    <cellStyle name="Обычный 17 2 6 2" xfId="10539"/>
    <cellStyle name="Обычный 17 2 6 3" xfId="7259"/>
    <cellStyle name="Обычный 17 2 7" xfId="10530"/>
    <cellStyle name="Обычный 17 2 8" xfId="7250"/>
    <cellStyle name="Обычный 17 3" xfId="3189"/>
    <cellStyle name="Обычный 17 3 2" xfId="3190"/>
    <cellStyle name="Обычный 17 3 2 2" xfId="3191"/>
    <cellStyle name="Обычный 17 3 2 2 2" xfId="10542"/>
    <cellStyle name="Обычный 17 3 2 2 3" xfId="7262"/>
    <cellStyle name="Обычный 17 3 2 3" xfId="3192"/>
    <cellStyle name="Обычный 17 3 2 3 2" xfId="10543"/>
    <cellStyle name="Обычный 17 3 2 3 3" xfId="7263"/>
    <cellStyle name="Обычный 17 3 2 4" xfId="3193"/>
    <cellStyle name="Обычный 17 3 2 4 2" xfId="10544"/>
    <cellStyle name="Обычный 17 3 2 4 3" xfId="7264"/>
    <cellStyle name="Обычный 17 3 2 5" xfId="3194"/>
    <cellStyle name="Обычный 17 3 2 5 2" xfId="10545"/>
    <cellStyle name="Обычный 17 3 2 5 3" xfId="7265"/>
    <cellStyle name="Обычный 17 3 2 6" xfId="10541"/>
    <cellStyle name="Обычный 17 3 2 7" xfId="7261"/>
    <cellStyle name="Обычный 17 3 3" xfId="3195"/>
    <cellStyle name="Обычный 17 3 3 2" xfId="10546"/>
    <cellStyle name="Обычный 17 3 3 3" xfId="7266"/>
    <cellStyle name="Обычный 17 3 4" xfId="3196"/>
    <cellStyle name="Обычный 17 3 4 2" xfId="10547"/>
    <cellStyle name="Обычный 17 3 4 3" xfId="7267"/>
    <cellStyle name="Обычный 17 3 5" xfId="3197"/>
    <cellStyle name="Обычный 17 3 5 2" xfId="10548"/>
    <cellStyle name="Обычный 17 3 5 3" xfId="7268"/>
    <cellStyle name="Обычный 17 3 6" xfId="3198"/>
    <cellStyle name="Обычный 17 3 6 2" xfId="10549"/>
    <cellStyle name="Обычный 17 3 6 3" xfId="7269"/>
    <cellStyle name="Обычный 17 3 7" xfId="10540"/>
    <cellStyle name="Обычный 17 3 8" xfId="7260"/>
    <cellStyle name="Обычный 17 4" xfId="3199"/>
    <cellStyle name="Обычный 17 4 2" xfId="3200"/>
    <cellStyle name="Обычный 17 4 2 2" xfId="3201"/>
    <cellStyle name="Обычный 17 4 2 2 2" xfId="10552"/>
    <cellStyle name="Обычный 17 4 2 2 3" xfId="7272"/>
    <cellStyle name="Обычный 17 4 2 3" xfId="3202"/>
    <cellStyle name="Обычный 17 4 2 3 2" xfId="10553"/>
    <cellStyle name="Обычный 17 4 2 3 3" xfId="7273"/>
    <cellStyle name="Обычный 17 4 2 4" xfId="3203"/>
    <cellStyle name="Обычный 17 4 2 4 2" xfId="10554"/>
    <cellStyle name="Обычный 17 4 2 4 3" xfId="7274"/>
    <cellStyle name="Обычный 17 4 2 5" xfId="3204"/>
    <cellStyle name="Обычный 17 4 2 5 2" xfId="10555"/>
    <cellStyle name="Обычный 17 4 2 5 3" xfId="7275"/>
    <cellStyle name="Обычный 17 4 2 6" xfId="10551"/>
    <cellStyle name="Обычный 17 4 2 7" xfId="7271"/>
    <cellStyle name="Обычный 17 4 3" xfId="3205"/>
    <cellStyle name="Обычный 17 4 3 2" xfId="10556"/>
    <cellStyle name="Обычный 17 4 3 3" xfId="7276"/>
    <cellStyle name="Обычный 17 4 4" xfId="3206"/>
    <cellStyle name="Обычный 17 4 4 2" xfId="10557"/>
    <cellStyle name="Обычный 17 4 4 3" xfId="7277"/>
    <cellStyle name="Обычный 17 4 5" xfId="3207"/>
    <cellStyle name="Обычный 17 4 5 2" xfId="10558"/>
    <cellStyle name="Обычный 17 4 5 3" xfId="7278"/>
    <cellStyle name="Обычный 17 4 6" xfId="3208"/>
    <cellStyle name="Обычный 17 4 6 2" xfId="10559"/>
    <cellStyle name="Обычный 17 4 6 3" xfId="7279"/>
    <cellStyle name="Обычный 17 4 7" xfId="10550"/>
    <cellStyle name="Обычный 17 4 8" xfId="7270"/>
    <cellStyle name="Обычный 17 5" xfId="3209"/>
    <cellStyle name="Обычный 17 5 2" xfId="3210"/>
    <cellStyle name="Обычный 17 5 2 2" xfId="3211"/>
    <cellStyle name="Обычный 17 5 2 2 2" xfId="10562"/>
    <cellStyle name="Обычный 17 5 2 2 3" xfId="7282"/>
    <cellStyle name="Обычный 17 5 2 3" xfId="3212"/>
    <cellStyle name="Обычный 17 5 2 3 2" xfId="10563"/>
    <cellStyle name="Обычный 17 5 2 3 3" xfId="7283"/>
    <cellStyle name="Обычный 17 5 2 4" xfId="3213"/>
    <cellStyle name="Обычный 17 5 2 4 2" xfId="10564"/>
    <cellStyle name="Обычный 17 5 2 4 3" xfId="7284"/>
    <cellStyle name="Обычный 17 5 2 5" xfId="3214"/>
    <cellStyle name="Обычный 17 5 2 5 2" xfId="10565"/>
    <cellStyle name="Обычный 17 5 2 5 3" xfId="7285"/>
    <cellStyle name="Обычный 17 5 2 6" xfId="10561"/>
    <cellStyle name="Обычный 17 5 2 7" xfId="7281"/>
    <cellStyle name="Обычный 17 5 3" xfId="3215"/>
    <cellStyle name="Обычный 17 5 3 2" xfId="10566"/>
    <cellStyle name="Обычный 17 5 3 3" xfId="7286"/>
    <cellStyle name="Обычный 17 5 4" xfId="3216"/>
    <cellStyle name="Обычный 17 5 4 2" xfId="10567"/>
    <cellStyle name="Обычный 17 5 4 3" xfId="7287"/>
    <cellStyle name="Обычный 17 5 5" xfId="3217"/>
    <cellStyle name="Обычный 17 5 5 2" xfId="10568"/>
    <cellStyle name="Обычный 17 5 5 3" xfId="7288"/>
    <cellStyle name="Обычный 17 5 6" xfId="3218"/>
    <cellStyle name="Обычный 17 5 6 2" xfId="10569"/>
    <cellStyle name="Обычный 17 5 6 3" xfId="7289"/>
    <cellStyle name="Обычный 17 5 7" xfId="10560"/>
    <cellStyle name="Обычный 17 5 8" xfId="7280"/>
    <cellStyle name="Обычный 17 6" xfId="3219"/>
    <cellStyle name="Обычный 17 6 2" xfId="3220"/>
    <cellStyle name="Обычный 17 6 2 2" xfId="10571"/>
    <cellStyle name="Обычный 17 6 2 3" xfId="7291"/>
    <cellStyle name="Обычный 17 6 3" xfId="3221"/>
    <cellStyle name="Обычный 17 6 3 2" xfId="10572"/>
    <cellStyle name="Обычный 17 6 3 3" xfId="7292"/>
    <cellStyle name="Обычный 17 6 4" xfId="3222"/>
    <cellStyle name="Обычный 17 6 4 2" xfId="10573"/>
    <cellStyle name="Обычный 17 6 4 3" xfId="7293"/>
    <cellStyle name="Обычный 17 6 5" xfId="10570"/>
    <cellStyle name="Обычный 17 6 6" xfId="7290"/>
    <cellStyle name="Обычный 18" xfId="3223"/>
    <cellStyle name="Обычный 18 2" xfId="3224"/>
    <cellStyle name="Обычный 18 3" xfId="3225"/>
    <cellStyle name="Обычный 18 3 2" xfId="3226"/>
    <cellStyle name="Обычный 18 3 2 2" xfId="3227"/>
    <cellStyle name="Обычный 18 3 2 2 2" xfId="10576"/>
    <cellStyle name="Обычный 18 3 2 2 3" xfId="7296"/>
    <cellStyle name="Обычный 18 3 2 3" xfId="3228"/>
    <cellStyle name="Обычный 18 3 2 3 2" xfId="10577"/>
    <cellStyle name="Обычный 18 3 2 3 3" xfId="7297"/>
    <cellStyle name="Обычный 18 3 2 4" xfId="3229"/>
    <cellStyle name="Обычный 18 3 2 4 2" xfId="10578"/>
    <cellStyle name="Обычный 18 3 2 4 3" xfId="7298"/>
    <cellStyle name="Обычный 18 3 2 5" xfId="3230"/>
    <cellStyle name="Обычный 18 3 2 5 2" xfId="10579"/>
    <cellStyle name="Обычный 18 3 2 5 3" xfId="7299"/>
    <cellStyle name="Обычный 18 3 2 6" xfId="10575"/>
    <cellStyle name="Обычный 18 3 2 7" xfId="7295"/>
    <cellStyle name="Обычный 18 3 3" xfId="3231"/>
    <cellStyle name="Обычный 18 3 3 2" xfId="10580"/>
    <cellStyle name="Обычный 18 3 3 3" xfId="7300"/>
    <cellStyle name="Обычный 18 3 4" xfId="3232"/>
    <cellStyle name="Обычный 18 3 5" xfId="3233"/>
    <cellStyle name="Обычный 18 3 5 2" xfId="10581"/>
    <cellStyle name="Обычный 18 3 5 3" xfId="7301"/>
    <cellStyle name="Обычный 18 3 6" xfId="3234"/>
    <cellStyle name="Обычный 18 3 6 2" xfId="10582"/>
    <cellStyle name="Обычный 18 3 6 3" xfId="7302"/>
    <cellStyle name="Обычный 18 3 7" xfId="10574"/>
    <cellStyle name="Обычный 18 3 8" xfId="7294"/>
    <cellStyle name="Обычный 18 4" xfId="3235"/>
    <cellStyle name="Обычный 18 4 2" xfId="3236"/>
    <cellStyle name="Обычный 18 4 2 2" xfId="3237"/>
    <cellStyle name="Обычный 18 4 2 2 2" xfId="10585"/>
    <cellStyle name="Обычный 18 4 2 2 3" xfId="7305"/>
    <cellStyle name="Обычный 18 4 2 3" xfId="3238"/>
    <cellStyle name="Обычный 18 4 2 3 2" xfId="10586"/>
    <cellStyle name="Обычный 18 4 2 3 3" xfId="7306"/>
    <cellStyle name="Обычный 18 4 2 4" xfId="3239"/>
    <cellStyle name="Обычный 18 4 2 4 2" xfId="10587"/>
    <cellStyle name="Обычный 18 4 2 4 3" xfId="7307"/>
    <cellStyle name="Обычный 18 4 2 5" xfId="3240"/>
    <cellStyle name="Обычный 18 4 2 5 2" xfId="10588"/>
    <cellStyle name="Обычный 18 4 2 5 3" xfId="7308"/>
    <cellStyle name="Обычный 18 4 2 6" xfId="10584"/>
    <cellStyle name="Обычный 18 4 2 7" xfId="7304"/>
    <cellStyle name="Обычный 18 4 3" xfId="3241"/>
    <cellStyle name="Обычный 18 4 3 2" xfId="10589"/>
    <cellStyle name="Обычный 18 4 3 3" xfId="7309"/>
    <cellStyle name="Обычный 18 4 4" xfId="3242"/>
    <cellStyle name="Обычный 18 4 4 2" xfId="10590"/>
    <cellStyle name="Обычный 18 4 4 3" xfId="7310"/>
    <cellStyle name="Обычный 18 4 5" xfId="3243"/>
    <cellStyle name="Обычный 18 4 5 2" xfId="10591"/>
    <cellStyle name="Обычный 18 4 5 3" xfId="7311"/>
    <cellStyle name="Обычный 18 4 6" xfId="3244"/>
    <cellStyle name="Обычный 18 4 6 2" xfId="10592"/>
    <cellStyle name="Обычный 18 4 6 3" xfId="7312"/>
    <cellStyle name="Обычный 18 4 7" xfId="10583"/>
    <cellStyle name="Обычный 18 4 8" xfId="7303"/>
    <cellStyle name="Обычный 18 5" xfId="3245"/>
    <cellStyle name="Обычный 18 5 2" xfId="3246"/>
    <cellStyle name="Обычный 18 5 2 2" xfId="3247"/>
    <cellStyle name="Обычный 18 5 2 2 2" xfId="10595"/>
    <cellStyle name="Обычный 18 5 2 2 3" xfId="7315"/>
    <cellStyle name="Обычный 18 5 2 3" xfId="3248"/>
    <cellStyle name="Обычный 18 5 2 3 2" xfId="10596"/>
    <cellStyle name="Обычный 18 5 2 3 3" xfId="7316"/>
    <cellStyle name="Обычный 18 5 2 4" xfId="3249"/>
    <cellStyle name="Обычный 18 5 2 4 2" xfId="10597"/>
    <cellStyle name="Обычный 18 5 2 4 3" xfId="7317"/>
    <cellStyle name="Обычный 18 5 2 5" xfId="3250"/>
    <cellStyle name="Обычный 18 5 2 5 2" xfId="10598"/>
    <cellStyle name="Обычный 18 5 2 5 3" xfId="7318"/>
    <cellStyle name="Обычный 18 5 2 6" xfId="10594"/>
    <cellStyle name="Обычный 18 5 2 7" xfId="7314"/>
    <cellStyle name="Обычный 18 5 3" xfId="3251"/>
    <cellStyle name="Обычный 18 5 3 2" xfId="10599"/>
    <cellStyle name="Обычный 18 5 3 3" xfId="7319"/>
    <cellStyle name="Обычный 18 5 4" xfId="3252"/>
    <cellStyle name="Обычный 18 5 4 2" xfId="10600"/>
    <cellStyle name="Обычный 18 5 4 3" xfId="7320"/>
    <cellStyle name="Обычный 18 5 5" xfId="3253"/>
    <cellStyle name="Обычный 18 5 5 2" xfId="10601"/>
    <cellStyle name="Обычный 18 5 5 3" xfId="7321"/>
    <cellStyle name="Обычный 18 5 6" xfId="3254"/>
    <cellStyle name="Обычный 18 5 6 2" xfId="10602"/>
    <cellStyle name="Обычный 18 5 6 3" xfId="7322"/>
    <cellStyle name="Обычный 18 5 7" xfId="10593"/>
    <cellStyle name="Обычный 18 5 8" xfId="7313"/>
    <cellStyle name="Обычный 18 6" xfId="3255"/>
    <cellStyle name="Обычный 18 6 2" xfId="3256"/>
    <cellStyle name="Обычный 18 6 2 2" xfId="3257"/>
    <cellStyle name="Обычный 18 6 2 2 2" xfId="10605"/>
    <cellStyle name="Обычный 18 6 2 2 3" xfId="7325"/>
    <cellStyle name="Обычный 18 6 2 3" xfId="3258"/>
    <cellStyle name="Обычный 18 6 2 3 2" xfId="10606"/>
    <cellStyle name="Обычный 18 6 2 3 3" xfId="7326"/>
    <cellStyle name="Обычный 18 6 2 4" xfId="3259"/>
    <cellStyle name="Обычный 18 6 2 4 2" xfId="10607"/>
    <cellStyle name="Обычный 18 6 2 4 3" xfId="7327"/>
    <cellStyle name="Обычный 18 6 2 5" xfId="3260"/>
    <cellStyle name="Обычный 18 6 2 5 2" xfId="10608"/>
    <cellStyle name="Обычный 18 6 2 5 3" xfId="7328"/>
    <cellStyle name="Обычный 18 6 2 6" xfId="10604"/>
    <cellStyle name="Обычный 18 6 2 7" xfId="7324"/>
    <cellStyle name="Обычный 18 6 3" xfId="3261"/>
    <cellStyle name="Обычный 18 6 3 2" xfId="10609"/>
    <cellStyle name="Обычный 18 6 3 3" xfId="7329"/>
    <cellStyle name="Обычный 18 6 4" xfId="3262"/>
    <cellStyle name="Обычный 18 6 4 2" xfId="10610"/>
    <cellStyle name="Обычный 18 6 4 3" xfId="7330"/>
    <cellStyle name="Обычный 18 6 5" xfId="3263"/>
    <cellStyle name="Обычный 18 6 5 2" xfId="10611"/>
    <cellStyle name="Обычный 18 6 5 3" xfId="7331"/>
    <cellStyle name="Обычный 18 6 6" xfId="3264"/>
    <cellStyle name="Обычный 18 6 6 2" xfId="10612"/>
    <cellStyle name="Обычный 18 6 6 3" xfId="7332"/>
    <cellStyle name="Обычный 18 6 7" xfId="10603"/>
    <cellStyle name="Обычный 18 6 8" xfId="7323"/>
    <cellStyle name="Обычный 19" xfId="3265"/>
    <cellStyle name="Обычный 19 2" xfId="3266"/>
    <cellStyle name="Обычный 19 2 2" xfId="3267"/>
    <cellStyle name="Обычный 19 2 2 2" xfId="3268"/>
    <cellStyle name="Обычный 19 2 2 2 2" xfId="10615"/>
    <cellStyle name="Обычный 19 2 2 2 3" xfId="7335"/>
    <cellStyle name="Обычный 19 2 2 3" xfId="3269"/>
    <cellStyle name="Обычный 19 2 2 3 2" xfId="10616"/>
    <cellStyle name="Обычный 19 2 2 3 3" xfId="7336"/>
    <cellStyle name="Обычный 19 2 2 4" xfId="3270"/>
    <cellStyle name="Обычный 19 2 2 4 2" xfId="10617"/>
    <cellStyle name="Обычный 19 2 2 4 3" xfId="7337"/>
    <cellStyle name="Обычный 19 2 2 5" xfId="3271"/>
    <cellStyle name="Обычный 19 2 2 5 2" xfId="10618"/>
    <cellStyle name="Обычный 19 2 2 5 3" xfId="7338"/>
    <cellStyle name="Обычный 19 2 2 6" xfId="10614"/>
    <cellStyle name="Обычный 19 2 2 7" xfId="7334"/>
    <cellStyle name="Обычный 19 2 3" xfId="3272"/>
    <cellStyle name="Обычный 19 2 3 2" xfId="10619"/>
    <cellStyle name="Обычный 19 2 3 3" xfId="7339"/>
    <cellStyle name="Обычный 19 2 4" xfId="3273"/>
    <cellStyle name="Обычный 19 2 4 2" xfId="10620"/>
    <cellStyle name="Обычный 19 2 4 3" xfId="7340"/>
    <cellStyle name="Обычный 19 2 5" xfId="3274"/>
    <cellStyle name="Обычный 19 2 5 2" xfId="10621"/>
    <cellStyle name="Обычный 19 2 5 3" xfId="7341"/>
    <cellStyle name="Обычный 19 2 6" xfId="3275"/>
    <cellStyle name="Обычный 19 2 6 2" xfId="10622"/>
    <cellStyle name="Обычный 19 2 6 3" xfId="7342"/>
    <cellStyle name="Обычный 19 2 7" xfId="10613"/>
    <cellStyle name="Обычный 19 2 8" xfId="7333"/>
    <cellStyle name="Обычный 19 3" xfId="3276"/>
    <cellStyle name="Обычный 19 3 2" xfId="3277"/>
    <cellStyle name="Обычный 19 3 2 2" xfId="3278"/>
    <cellStyle name="Обычный 19 3 2 2 2" xfId="10625"/>
    <cellStyle name="Обычный 19 3 2 2 3" xfId="7345"/>
    <cellStyle name="Обычный 19 3 2 3" xfId="3279"/>
    <cellStyle name="Обычный 19 3 2 3 2" xfId="10626"/>
    <cellStyle name="Обычный 19 3 2 3 3" xfId="7346"/>
    <cellStyle name="Обычный 19 3 2 4" xfId="3280"/>
    <cellStyle name="Обычный 19 3 2 4 2" xfId="10627"/>
    <cellStyle name="Обычный 19 3 2 4 3" xfId="7347"/>
    <cellStyle name="Обычный 19 3 2 5" xfId="3281"/>
    <cellStyle name="Обычный 19 3 2 5 2" xfId="10628"/>
    <cellStyle name="Обычный 19 3 2 5 3" xfId="7348"/>
    <cellStyle name="Обычный 19 3 2 6" xfId="10624"/>
    <cellStyle name="Обычный 19 3 2 7" xfId="7344"/>
    <cellStyle name="Обычный 19 3 3" xfId="3282"/>
    <cellStyle name="Обычный 19 3 3 2" xfId="10629"/>
    <cellStyle name="Обычный 19 3 3 3" xfId="7349"/>
    <cellStyle name="Обычный 19 3 4" xfId="3283"/>
    <cellStyle name="Обычный 19 3 4 2" xfId="10630"/>
    <cellStyle name="Обычный 19 3 4 3" xfId="7350"/>
    <cellStyle name="Обычный 19 3 5" xfId="3284"/>
    <cellStyle name="Обычный 19 3 5 2" xfId="10631"/>
    <cellStyle name="Обычный 19 3 5 3" xfId="7351"/>
    <cellStyle name="Обычный 19 3 6" xfId="3285"/>
    <cellStyle name="Обычный 19 3 6 2" xfId="10632"/>
    <cellStyle name="Обычный 19 3 6 3" xfId="7352"/>
    <cellStyle name="Обычный 19 3 7" xfId="10623"/>
    <cellStyle name="Обычный 19 3 8" xfId="7343"/>
    <cellStyle name="Обычный 19 4" xfId="3286"/>
    <cellStyle name="Обычный 19 4 2" xfId="3287"/>
    <cellStyle name="Обычный 19 4 2 2" xfId="3288"/>
    <cellStyle name="Обычный 19 4 2 2 2" xfId="10635"/>
    <cellStyle name="Обычный 19 4 2 2 3" xfId="7355"/>
    <cellStyle name="Обычный 19 4 2 3" xfId="3289"/>
    <cellStyle name="Обычный 19 4 2 3 2" xfId="10636"/>
    <cellStyle name="Обычный 19 4 2 3 3" xfId="7356"/>
    <cellStyle name="Обычный 19 4 2 4" xfId="3290"/>
    <cellStyle name="Обычный 19 4 2 4 2" xfId="10637"/>
    <cellStyle name="Обычный 19 4 2 4 3" xfId="7357"/>
    <cellStyle name="Обычный 19 4 2 5" xfId="3291"/>
    <cellStyle name="Обычный 19 4 2 5 2" xfId="10638"/>
    <cellStyle name="Обычный 19 4 2 5 3" xfId="7358"/>
    <cellStyle name="Обычный 19 4 2 6" xfId="10634"/>
    <cellStyle name="Обычный 19 4 2 7" xfId="7354"/>
    <cellStyle name="Обычный 19 4 3" xfId="3292"/>
    <cellStyle name="Обычный 19 4 3 2" xfId="10639"/>
    <cellStyle name="Обычный 19 4 3 3" xfId="7359"/>
    <cellStyle name="Обычный 19 4 4" xfId="3293"/>
    <cellStyle name="Обычный 19 4 4 2" xfId="10640"/>
    <cellStyle name="Обычный 19 4 4 3" xfId="7360"/>
    <cellStyle name="Обычный 19 4 5" xfId="3294"/>
    <cellStyle name="Обычный 19 4 5 2" xfId="10641"/>
    <cellStyle name="Обычный 19 4 5 3" xfId="7361"/>
    <cellStyle name="Обычный 19 4 6" xfId="3295"/>
    <cellStyle name="Обычный 19 4 6 2" xfId="10642"/>
    <cellStyle name="Обычный 19 4 6 3" xfId="7362"/>
    <cellStyle name="Обычный 19 4 7" xfId="10633"/>
    <cellStyle name="Обычный 19 4 8" xfId="7353"/>
    <cellStyle name="Обычный 19 5" xfId="3296"/>
    <cellStyle name="Обычный 19 5 2" xfId="3297"/>
    <cellStyle name="Обычный 19 5 2 2" xfId="3298"/>
    <cellStyle name="Обычный 19 5 2 2 2" xfId="10645"/>
    <cellStyle name="Обычный 19 5 2 2 3" xfId="7365"/>
    <cellStyle name="Обычный 19 5 2 3" xfId="3299"/>
    <cellStyle name="Обычный 19 5 2 3 2" xfId="10646"/>
    <cellStyle name="Обычный 19 5 2 3 3" xfId="7366"/>
    <cellStyle name="Обычный 19 5 2 4" xfId="3300"/>
    <cellStyle name="Обычный 19 5 2 4 2" xfId="10647"/>
    <cellStyle name="Обычный 19 5 2 4 3" xfId="7367"/>
    <cellStyle name="Обычный 19 5 2 5" xfId="3301"/>
    <cellStyle name="Обычный 19 5 2 5 2" xfId="10648"/>
    <cellStyle name="Обычный 19 5 2 5 3" xfId="7368"/>
    <cellStyle name="Обычный 19 5 2 6" xfId="10644"/>
    <cellStyle name="Обычный 19 5 2 7" xfId="7364"/>
    <cellStyle name="Обычный 19 5 3" xfId="3302"/>
    <cellStyle name="Обычный 19 5 3 2" xfId="10649"/>
    <cellStyle name="Обычный 19 5 3 3" xfId="7369"/>
    <cellStyle name="Обычный 19 5 4" xfId="3303"/>
    <cellStyle name="Обычный 19 5 4 2" xfId="10650"/>
    <cellStyle name="Обычный 19 5 4 3" xfId="7370"/>
    <cellStyle name="Обычный 19 5 5" xfId="3304"/>
    <cellStyle name="Обычный 19 5 5 2" xfId="10651"/>
    <cellStyle name="Обычный 19 5 5 3" xfId="7371"/>
    <cellStyle name="Обычный 19 5 6" xfId="3305"/>
    <cellStyle name="Обычный 19 5 6 2" xfId="10652"/>
    <cellStyle name="Обычный 19 5 6 3" xfId="7372"/>
    <cellStyle name="Обычный 19 5 7" xfId="10643"/>
    <cellStyle name="Обычный 19 5 8" xfId="7363"/>
    <cellStyle name="Обычный 2" xfId="26"/>
    <cellStyle name="Обычный 2 10" xfId="3"/>
    <cellStyle name="Обычный 2 10 2" xfId="5778"/>
    <cellStyle name="Обычный 2 100" xfId="3306"/>
    <cellStyle name="Обычный 2 101" xfId="3307"/>
    <cellStyle name="Обычный 2 101 2" xfId="3308"/>
    <cellStyle name="Обычный 2 101 3" xfId="3309"/>
    <cellStyle name="Обычный 2 102" xfId="5914"/>
    <cellStyle name="Обычный 2 11" xfId="3310"/>
    <cellStyle name="Обычный 2 12" xfId="3311"/>
    <cellStyle name="Обычный 2 13" xfId="3312"/>
    <cellStyle name="Обычный 2 14" xfId="3313"/>
    <cellStyle name="Обычный 2 15" xfId="3314"/>
    <cellStyle name="Обычный 2 15 2" xfId="3315"/>
    <cellStyle name="Обычный 2 15 2 2" xfId="3316"/>
    <cellStyle name="Обычный 2 15 3" xfId="3317"/>
    <cellStyle name="Обычный 2 15 4" xfId="3318"/>
    <cellStyle name="Обычный 2 15 5" xfId="5535"/>
    <cellStyle name="Обычный 2 15_Бюджет 2012 год изм" xfId="3319"/>
    <cellStyle name="Обычный 2 16" xfId="3320"/>
    <cellStyle name="Обычный 2 16 2" xfId="3321"/>
    <cellStyle name="Обычный 2 16 2 2" xfId="3322"/>
    <cellStyle name="Обычный 2 16 3" xfId="3323"/>
    <cellStyle name="Обычный 2 16_Бюджет 2012 год изм" xfId="3324"/>
    <cellStyle name="Обычный 2 17" xfId="3325"/>
    <cellStyle name="Обычный 2 18" xfId="3326"/>
    <cellStyle name="Обычный 2 19" xfId="3327"/>
    <cellStyle name="Обычный 2 2" xfId="27"/>
    <cellStyle name="Обычный 2 2 10" xfId="3328"/>
    <cellStyle name="Обычный 2 2 11" xfId="3329"/>
    <cellStyle name="Обычный 2 2 12" xfId="3330"/>
    <cellStyle name="Обычный 2 2 13" xfId="3331"/>
    <cellStyle name="Обычный 2 2 14" xfId="5779"/>
    <cellStyle name="Обычный 2 2 14 2" xfId="12302"/>
    <cellStyle name="Обычный 2 2 14 3" xfId="9007"/>
    <cellStyle name="Обычный 2 2 2" xfId="3332"/>
    <cellStyle name="Обычный 2 2 2 2" xfId="5461"/>
    <cellStyle name="Обычный 2 2 2 3" xfId="5455"/>
    <cellStyle name="Обычный 2 2 3" xfId="3333"/>
    <cellStyle name="Обычный 2 2 3 15" xfId="3334"/>
    <cellStyle name="Обычный 2 2 3 15 2" xfId="3335"/>
    <cellStyle name="Обычный 2 2 3 2" xfId="3336"/>
    <cellStyle name="Обычный 2 2 3 2 2" xfId="3337"/>
    <cellStyle name="Обычный 2 2 3 2 2 2" xfId="3338"/>
    <cellStyle name="Обычный 2 2 3 2 2 3" xfId="3339"/>
    <cellStyle name="Обычный 2 2 3 2 2 4" xfId="5782"/>
    <cellStyle name="Обычный 2 2 3 2 2 4 2" xfId="12305"/>
    <cellStyle name="Обычный 2 2 3 2 2 4 3" xfId="9010"/>
    <cellStyle name="Обычный 2 2 3 2 3" xfId="3340"/>
    <cellStyle name="Обычный 2 2 3 2 4" xfId="3341"/>
    <cellStyle name="Обычный 2 2 3 2 5" xfId="3342"/>
    <cellStyle name="Обычный 2 2 3 2 6" xfId="5781"/>
    <cellStyle name="Обычный 2 2 3 2 6 2" xfId="12304"/>
    <cellStyle name="Обычный 2 2 3 2 6 3" xfId="9009"/>
    <cellStyle name="Обычный 2 2 3 3" xfId="3343"/>
    <cellStyle name="Обычный 2 2 3 3 2" xfId="5783"/>
    <cellStyle name="Обычный 2 2 3 3 2 2" xfId="12306"/>
    <cellStyle name="Обычный 2 2 3 3 2 3" xfId="9011"/>
    <cellStyle name="Обычный 2 2 3 4" xfId="3344"/>
    <cellStyle name="Обычный 2 2 3 4 2" xfId="3345"/>
    <cellStyle name="Обычный 2 2 3 4 3" xfId="3346"/>
    <cellStyle name="Обычный 2 2 3 5" xfId="3347"/>
    <cellStyle name="Обычный 2 2 3 6" xfId="3348"/>
    <cellStyle name="Обычный 2 2 3 7" xfId="5780"/>
    <cellStyle name="Обычный 2 2 3 7 2" xfId="12303"/>
    <cellStyle name="Обычный 2 2 3 7 3" xfId="9008"/>
    <cellStyle name="Обычный 2 2 4" xfId="3349"/>
    <cellStyle name="Обычный 2 2 4 2" xfId="3350"/>
    <cellStyle name="Обычный 2 2 4 2 2" xfId="3351"/>
    <cellStyle name="Обычный 2 2 4 2 3" xfId="3352"/>
    <cellStyle name="Обычный 2 2 4 2 4" xfId="5785"/>
    <cellStyle name="Обычный 2 2 4 2 4 2" xfId="12308"/>
    <cellStyle name="Обычный 2 2 4 2 4 3" xfId="9013"/>
    <cellStyle name="Обычный 2 2 4 3" xfId="3353"/>
    <cellStyle name="Обычный 2 2 4 4" xfId="3354"/>
    <cellStyle name="Обычный 2 2 4 5" xfId="3355"/>
    <cellStyle name="Обычный 2 2 4 6" xfId="5784"/>
    <cellStyle name="Обычный 2 2 4 6 2" xfId="12307"/>
    <cellStyle name="Обычный 2 2 4 6 3" xfId="9012"/>
    <cellStyle name="Обычный 2 2 5" xfId="3356"/>
    <cellStyle name="Обычный 2 2 5 2" xfId="3357"/>
    <cellStyle name="Обычный 2 2 5 2 2" xfId="5787"/>
    <cellStyle name="Обычный 2 2 5 2 2 2" xfId="12310"/>
    <cellStyle name="Обычный 2 2 5 2 2 3" xfId="9015"/>
    <cellStyle name="Обычный 2 2 5 3" xfId="3358"/>
    <cellStyle name="Обычный 2 2 5 4" xfId="5786"/>
    <cellStyle name="Обычный 2 2 5 4 2" xfId="12309"/>
    <cellStyle name="Обычный 2 2 5 4 3" xfId="9014"/>
    <cellStyle name="Обычный 2 2 6" xfId="3359"/>
    <cellStyle name="Обычный 2 2 6 2" xfId="5788"/>
    <cellStyle name="Обычный 2 2 6 2 2" xfId="12311"/>
    <cellStyle name="Обычный 2 2 6 2 3" xfId="9016"/>
    <cellStyle name="Обычный 2 2 7" xfId="3360"/>
    <cellStyle name="Обычный 2 2 8" xfId="3361"/>
    <cellStyle name="Обычный 2 2 9" xfId="3362"/>
    <cellStyle name="Обычный 2 2_ инвентарь для столовых ПЗ" xfId="3363"/>
    <cellStyle name="Обычный 2 20" xfId="3364"/>
    <cellStyle name="Обычный 2 21" xfId="3365"/>
    <cellStyle name="Обычный 2 22" xfId="3366"/>
    <cellStyle name="Обычный 2 23" xfId="3367"/>
    <cellStyle name="Обычный 2 24" xfId="3368"/>
    <cellStyle name="Обычный 2 25" xfId="3369"/>
    <cellStyle name="Обычный 2 26" xfId="3370"/>
    <cellStyle name="Обычный 2 27" xfId="3371"/>
    <cellStyle name="Обычный 2 28" xfId="3372"/>
    <cellStyle name="Обычный 2 29" xfId="3373"/>
    <cellStyle name="Обычный 2 3" xfId="3374"/>
    <cellStyle name="Обычный 2 3 2" xfId="3375"/>
    <cellStyle name="Обычный 2 3 2 2" xfId="5791"/>
    <cellStyle name="Обычный 2 3 2 2 2" xfId="5792"/>
    <cellStyle name="Обычный 2 3 2 2 2 2" xfId="12315"/>
    <cellStyle name="Обычный 2 3 2 2 2 3" xfId="9020"/>
    <cellStyle name="Обычный 2 3 2 2 3" xfId="12314"/>
    <cellStyle name="Обычный 2 3 2 2 4" xfId="9019"/>
    <cellStyle name="Обычный 2 3 2 3" xfId="5793"/>
    <cellStyle name="Обычный 2 3 2 3 2" xfId="12316"/>
    <cellStyle name="Обычный 2 3 2 3 3" xfId="9021"/>
    <cellStyle name="Обычный 2 3 2 4" xfId="5790"/>
    <cellStyle name="Обычный 2 3 2 4 2" xfId="12313"/>
    <cellStyle name="Обычный 2 3 2 4 3" xfId="9018"/>
    <cellStyle name="Обычный 2 3 3" xfId="5794"/>
    <cellStyle name="Обычный 2 3 3 2" xfId="5795"/>
    <cellStyle name="Обычный 2 3 3 2 2" xfId="12318"/>
    <cellStyle name="Обычный 2 3 3 2 3" xfId="9023"/>
    <cellStyle name="Обычный 2 3 3 3" xfId="12317"/>
    <cellStyle name="Обычный 2 3 3 4" xfId="9022"/>
    <cellStyle name="Обычный 2 3 4" xfId="5796"/>
    <cellStyle name="Обычный 2 3 4 2" xfId="5797"/>
    <cellStyle name="Обычный 2 3 4 2 2" xfId="12320"/>
    <cellStyle name="Обычный 2 3 4 2 3" xfId="9025"/>
    <cellStyle name="Обычный 2 3 4 3" xfId="12319"/>
    <cellStyle name="Обычный 2 3 4 4" xfId="9024"/>
    <cellStyle name="Обычный 2 3 5" xfId="5798"/>
    <cellStyle name="Обычный 2 3 5 2" xfId="12321"/>
    <cellStyle name="Обычный 2 3 5 3" xfId="9026"/>
    <cellStyle name="Обычный 2 3 6" xfId="5789"/>
    <cellStyle name="Обычный 2 3 6 2" xfId="12312"/>
    <cellStyle name="Обычный 2 3 6 3" xfId="9017"/>
    <cellStyle name="Обычный 2 30" xfId="3376"/>
    <cellStyle name="Обычный 2 31" xfId="3377"/>
    <cellStyle name="Обычный 2 32" xfId="3378"/>
    <cellStyle name="Обычный 2 33" xfId="3379"/>
    <cellStyle name="Обычный 2 34" xfId="3380"/>
    <cellStyle name="Обычный 2 35" xfId="3381"/>
    <cellStyle name="Обычный 2 36" xfId="3382"/>
    <cellStyle name="Обычный 2 37" xfId="3383"/>
    <cellStyle name="Обычный 2 38" xfId="3384"/>
    <cellStyle name="Обычный 2 39" xfId="3385"/>
    <cellStyle name="Обычный 2 4" xfId="3386"/>
    <cellStyle name="Обычный 2 4 10" xfId="5628"/>
    <cellStyle name="Обычный 2 4 10 2" xfId="12166"/>
    <cellStyle name="Обычный 2 4 10 3" xfId="8871"/>
    <cellStyle name="Обычный 2 4 11" xfId="5703"/>
    <cellStyle name="Обычный 2 4 11 2" xfId="12241"/>
    <cellStyle name="Обычный 2 4 11 3" xfId="8946"/>
    <cellStyle name="Обычный 2 4 12" xfId="5799"/>
    <cellStyle name="Обычный 2 4 13" xfId="10654"/>
    <cellStyle name="Обычный 2 4 14" xfId="7373"/>
    <cellStyle name="Обычный 2 4 2" xfId="3387"/>
    <cellStyle name="Обычный 2 4 2 10" xfId="10655"/>
    <cellStyle name="Обычный 2 4 2 11" xfId="7374"/>
    <cellStyle name="Обычный 2 4 2 2" xfId="3388"/>
    <cellStyle name="Обычный 2 4 2 2 2" xfId="3389"/>
    <cellStyle name="Обычный 2 4 2 2 2 2" xfId="3390"/>
    <cellStyle name="Обычный 2 4 2 2 2 2 2" xfId="10658"/>
    <cellStyle name="Обычный 2 4 2 2 2 2 3" xfId="7377"/>
    <cellStyle name="Обычный 2 4 2 2 2 3" xfId="3391"/>
    <cellStyle name="Обычный 2 4 2 2 2 3 2" xfId="10659"/>
    <cellStyle name="Обычный 2 4 2 2 2 3 3" xfId="7378"/>
    <cellStyle name="Обычный 2 4 2 2 2 4" xfId="3392"/>
    <cellStyle name="Обычный 2 4 2 2 2 4 2" xfId="10660"/>
    <cellStyle name="Обычный 2 4 2 2 2 4 3" xfId="7379"/>
    <cellStyle name="Обычный 2 4 2 2 2 5" xfId="3393"/>
    <cellStyle name="Обычный 2 4 2 2 2 5 2" xfId="10661"/>
    <cellStyle name="Обычный 2 4 2 2 2 5 3" xfId="7380"/>
    <cellStyle name="Обычный 2 4 2 2 2 6" xfId="10657"/>
    <cellStyle name="Обычный 2 4 2 2 2 7" xfId="7376"/>
    <cellStyle name="Обычный 2 4 2 2 3" xfId="3394"/>
    <cellStyle name="Обычный 2 4 2 2 3 2" xfId="10662"/>
    <cellStyle name="Обычный 2 4 2 2 3 3" xfId="7381"/>
    <cellStyle name="Обычный 2 4 2 2 4" xfId="3395"/>
    <cellStyle name="Обычный 2 4 2 2 4 2" xfId="10663"/>
    <cellStyle name="Обычный 2 4 2 2 4 3" xfId="7382"/>
    <cellStyle name="Обычный 2 4 2 2 5" xfId="3396"/>
    <cellStyle name="Обычный 2 4 2 2 5 2" xfId="10664"/>
    <cellStyle name="Обычный 2 4 2 2 5 3" xfId="7383"/>
    <cellStyle name="Обычный 2 4 2 2 6" xfId="3397"/>
    <cellStyle name="Обычный 2 4 2 2 6 2" xfId="10665"/>
    <cellStyle name="Обычный 2 4 2 2 6 3" xfId="7384"/>
    <cellStyle name="Обычный 2 4 2 2 7" xfId="10656"/>
    <cellStyle name="Обычный 2 4 2 2 8" xfId="7375"/>
    <cellStyle name="Обычный 2 4 2 3" xfId="3398"/>
    <cellStyle name="Обычный 2 4 2 3 2" xfId="3399"/>
    <cellStyle name="Обычный 2 4 2 3 2 2" xfId="10667"/>
    <cellStyle name="Обычный 2 4 2 3 2 3" xfId="7386"/>
    <cellStyle name="Обычный 2 4 2 3 3" xfId="3400"/>
    <cellStyle name="Обычный 2 4 2 3 3 2" xfId="10668"/>
    <cellStyle name="Обычный 2 4 2 3 3 3" xfId="7387"/>
    <cellStyle name="Обычный 2 4 2 3 4" xfId="3401"/>
    <cellStyle name="Обычный 2 4 2 3 4 2" xfId="10669"/>
    <cellStyle name="Обычный 2 4 2 3 4 3" xfId="7388"/>
    <cellStyle name="Обычный 2 4 2 3 5" xfId="3402"/>
    <cellStyle name="Обычный 2 4 2 3 5 2" xfId="10670"/>
    <cellStyle name="Обычный 2 4 2 3 5 3" xfId="7389"/>
    <cellStyle name="Обычный 2 4 2 3 6" xfId="10666"/>
    <cellStyle name="Обычный 2 4 2 3 7" xfId="7385"/>
    <cellStyle name="Обычный 2 4 2 4" xfId="3403"/>
    <cellStyle name="Обычный 2 4 2 4 2" xfId="10671"/>
    <cellStyle name="Обычный 2 4 2 4 3" xfId="7390"/>
    <cellStyle name="Обычный 2 4 2 5" xfId="3404"/>
    <cellStyle name="Обычный 2 4 2 5 2" xfId="10672"/>
    <cellStyle name="Обычный 2 4 2 5 3" xfId="7391"/>
    <cellStyle name="Обычный 2 4 2 6" xfId="3405"/>
    <cellStyle name="Обычный 2 4 2 6 2" xfId="10673"/>
    <cellStyle name="Обычный 2 4 2 6 3" xfId="7392"/>
    <cellStyle name="Обычный 2 4 2 7" xfId="3406"/>
    <cellStyle name="Обычный 2 4 2 7 2" xfId="10674"/>
    <cellStyle name="Обычный 2 4 2 7 3" xfId="7393"/>
    <cellStyle name="Обычный 2 4 2 8" xfId="5629"/>
    <cellStyle name="Обычный 2 4 2 8 2" xfId="12167"/>
    <cellStyle name="Обычный 2 4 2 8 3" xfId="8872"/>
    <cellStyle name="Обычный 2 4 2 9" xfId="5704"/>
    <cellStyle name="Обычный 2 4 2 9 2" xfId="12242"/>
    <cellStyle name="Обычный 2 4 2 9 3" xfId="8947"/>
    <cellStyle name="Обычный 2 4 3" xfId="3407"/>
    <cellStyle name="Обычный 2 4 4" xfId="3408"/>
    <cellStyle name="Обычный 2 4 4 2" xfId="3409"/>
    <cellStyle name="Обычный 2 4 4 2 2" xfId="3410"/>
    <cellStyle name="Обычный 2 4 4 2 2 2" xfId="10677"/>
    <cellStyle name="Обычный 2 4 4 2 2 3" xfId="7396"/>
    <cellStyle name="Обычный 2 4 4 2 3" xfId="3411"/>
    <cellStyle name="Обычный 2 4 4 2 3 2" xfId="10678"/>
    <cellStyle name="Обычный 2 4 4 2 3 3" xfId="7397"/>
    <cellStyle name="Обычный 2 4 4 2 4" xfId="3412"/>
    <cellStyle name="Обычный 2 4 4 2 4 2" xfId="10679"/>
    <cellStyle name="Обычный 2 4 4 2 4 3" xfId="7398"/>
    <cellStyle name="Обычный 2 4 4 2 5" xfId="3413"/>
    <cellStyle name="Обычный 2 4 4 2 5 2" xfId="10680"/>
    <cellStyle name="Обычный 2 4 4 2 5 3" xfId="7399"/>
    <cellStyle name="Обычный 2 4 4 2 6" xfId="10676"/>
    <cellStyle name="Обычный 2 4 4 2 7" xfId="7395"/>
    <cellStyle name="Обычный 2 4 4 3" xfId="3414"/>
    <cellStyle name="Обычный 2 4 4 3 2" xfId="10681"/>
    <cellStyle name="Обычный 2 4 4 3 3" xfId="7400"/>
    <cellStyle name="Обычный 2 4 4 4" xfId="3415"/>
    <cellStyle name="Обычный 2 4 4 4 2" xfId="10682"/>
    <cellStyle name="Обычный 2 4 4 4 3" xfId="7401"/>
    <cellStyle name="Обычный 2 4 4 5" xfId="3416"/>
    <cellStyle name="Обычный 2 4 4 5 2" xfId="10683"/>
    <cellStyle name="Обычный 2 4 4 5 3" xfId="7402"/>
    <cellStyle name="Обычный 2 4 4 6" xfId="3417"/>
    <cellStyle name="Обычный 2 4 4 6 2" xfId="10684"/>
    <cellStyle name="Обычный 2 4 4 6 3" xfId="7403"/>
    <cellStyle name="Обычный 2 4 4 7" xfId="10675"/>
    <cellStyle name="Обычный 2 4 4 8" xfId="7394"/>
    <cellStyle name="Обычный 2 4 5" xfId="3418"/>
    <cellStyle name="Обычный 2 4 5 2" xfId="3419"/>
    <cellStyle name="Обычный 2 4 5 2 2" xfId="10686"/>
    <cellStyle name="Обычный 2 4 5 2 3" xfId="7405"/>
    <cellStyle name="Обычный 2 4 5 3" xfId="3420"/>
    <cellStyle name="Обычный 2 4 5 3 2" xfId="10687"/>
    <cellStyle name="Обычный 2 4 5 3 3" xfId="7406"/>
    <cellStyle name="Обычный 2 4 5 4" xfId="3421"/>
    <cellStyle name="Обычный 2 4 5 4 2" xfId="10688"/>
    <cellStyle name="Обычный 2 4 5 4 3" xfId="7407"/>
    <cellStyle name="Обычный 2 4 5 5" xfId="3422"/>
    <cellStyle name="Обычный 2 4 5 5 2" xfId="10689"/>
    <cellStyle name="Обычный 2 4 5 5 3" xfId="7408"/>
    <cellStyle name="Обычный 2 4 5 6" xfId="10685"/>
    <cellStyle name="Обычный 2 4 5 7" xfId="7404"/>
    <cellStyle name="Обычный 2 4 6" xfId="3423"/>
    <cellStyle name="Обычный 2 4 6 2" xfId="10690"/>
    <cellStyle name="Обычный 2 4 6 3" xfId="7409"/>
    <cellStyle name="Обычный 2 4 7" xfId="3424"/>
    <cellStyle name="Обычный 2 4 7 2" xfId="10691"/>
    <cellStyle name="Обычный 2 4 7 3" xfId="7410"/>
    <cellStyle name="Обычный 2 4 8" xfId="3425"/>
    <cellStyle name="Обычный 2 4 8 2" xfId="10692"/>
    <cellStyle name="Обычный 2 4 8 3" xfId="7411"/>
    <cellStyle name="Обычный 2 4 9" xfId="3426"/>
    <cellStyle name="Обычный 2 4 9 2" xfId="10693"/>
    <cellStyle name="Обычный 2 4 9 3" xfId="7412"/>
    <cellStyle name="Обычный 2 4_постель Вилла" xfId="3427"/>
    <cellStyle name="Обычный 2 40" xfId="3428"/>
    <cellStyle name="Обычный 2 41" xfId="3429"/>
    <cellStyle name="Обычный 2 42" xfId="3430"/>
    <cellStyle name="Обычный 2 43" xfId="3431"/>
    <cellStyle name="Обычный 2 44" xfId="3432"/>
    <cellStyle name="Обычный 2 45" xfId="3433"/>
    <cellStyle name="Обычный 2 46" xfId="3434"/>
    <cellStyle name="Обычный 2 47" xfId="3435"/>
    <cellStyle name="Обычный 2 48" xfId="3436"/>
    <cellStyle name="Обычный 2 49" xfId="3437"/>
    <cellStyle name="Обычный 2 5" xfId="3438"/>
    <cellStyle name="Обычный 2 5 2" xfId="5462"/>
    <cellStyle name="Обычный 2 5 2 2" xfId="5802"/>
    <cellStyle name="Обычный 2 5 2 2 2" xfId="5803"/>
    <cellStyle name="Обычный 2 5 2 2 2 2" xfId="12325"/>
    <cellStyle name="Обычный 2 5 2 2 2 3" xfId="9030"/>
    <cellStyle name="Обычный 2 5 2 2 3" xfId="12324"/>
    <cellStyle name="Обычный 2 5 2 2 4" xfId="9029"/>
    <cellStyle name="Обычный 2 5 2 3" xfId="5804"/>
    <cellStyle name="Обычный 2 5 2 3 2" xfId="12326"/>
    <cellStyle name="Обычный 2 5 2 3 3" xfId="9031"/>
    <cellStyle name="Обычный 2 5 2 4" xfId="5801"/>
    <cellStyle name="Обычный 2 5 2 4 2" xfId="12323"/>
    <cellStyle name="Обычный 2 5 2 4 3" xfId="9028"/>
    <cellStyle name="Обычный 2 5 3" xfId="5456"/>
    <cellStyle name="Обычный 2 5 3 2" xfId="5806"/>
    <cellStyle name="Обычный 2 5 3 2 2" xfId="5807"/>
    <cellStyle name="Обычный 2 5 3 2 2 2" xfId="12329"/>
    <cellStyle name="Обычный 2 5 3 2 2 3" xfId="9034"/>
    <cellStyle name="Обычный 2 5 3 2 3" xfId="12328"/>
    <cellStyle name="Обычный 2 5 3 2 4" xfId="9033"/>
    <cellStyle name="Обычный 2 5 3 3" xfId="5808"/>
    <cellStyle name="Обычный 2 5 3 3 2" xfId="12330"/>
    <cellStyle name="Обычный 2 5 3 3 3" xfId="9035"/>
    <cellStyle name="Обычный 2 5 3 4" xfId="5805"/>
    <cellStyle name="Обычный 2 5 3 4 2" xfId="12327"/>
    <cellStyle name="Обычный 2 5 3 4 3" xfId="9032"/>
    <cellStyle name="Обычный 2 5 4" xfId="5809"/>
    <cellStyle name="Обычный 2 5 4 2" xfId="5810"/>
    <cellStyle name="Обычный 2 5 4 2 2" xfId="12332"/>
    <cellStyle name="Обычный 2 5 4 2 3" xfId="9037"/>
    <cellStyle name="Обычный 2 5 4 3" xfId="12331"/>
    <cellStyle name="Обычный 2 5 4 4" xfId="9036"/>
    <cellStyle name="Обычный 2 5 5" xfId="5811"/>
    <cellStyle name="Обычный 2 5 5 2" xfId="12333"/>
    <cellStyle name="Обычный 2 5 5 3" xfId="9038"/>
    <cellStyle name="Обычный 2 5 6" xfId="5800"/>
    <cellStyle name="Обычный 2 5 6 2" xfId="12322"/>
    <cellStyle name="Обычный 2 5 6 3" xfId="9027"/>
    <cellStyle name="Обычный 2 50" xfId="3439"/>
    <cellStyle name="Обычный 2 51" xfId="3440"/>
    <cellStyle name="Обычный 2 52" xfId="3441"/>
    <cellStyle name="Обычный 2 53" xfId="3442"/>
    <cellStyle name="Обычный 2 54" xfId="3443"/>
    <cellStyle name="Обычный 2 55" xfId="3444"/>
    <cellStyle name="Обычный 2 56" xfId="3445"/>
    <cellStyle name="Обычный 2 57" xfId="3446"/>
    <cellStyle name="Обычный 2 58" xfId="3447"/>
    <cellStyle name="Обычный 2 59" xfId="3448"/>
    <cellStyle name="Обычный 2 6" xfId="3449"/>
    <cellStyle name="Обычный 2 60" xfId="3450"/>
    <cellStyle name="Обычный 2 61" xfId="3451"/>
    <cellStyle name="Обычный 2 62" xfId="3452"/>
    <cellStyle name="Обычный 2 63" xfId="3453"/>
    <cellStyle name="Обычный 2 64" xfId="3454"/>
    <cellStyle name="Обычный 2 65" xfId="3455"/>
    <cellStyle name="Обычный 2 66" xfId="3456"/>
    <cellStyle name="Обычный 2 67" xfId="3457"/>
    <cellStyle name="Обычный 2 68" xfId="3458"/>
    <cellStyle name="Обычный 2 69" xfId="3459"/>
    <cellStyle name="Обычный 2 7" xfId="3460"/>
    <cellStyle name="Обычный 2 7 2" xfId="5812"/>
    <cellStyle name="Обычный 2 70" xfId="3461"/>
    <cellStyle name="Обычный 2 71" xfId="3462"/>
    <cellStyle name="Обычный 2 72" xfId="3463"/>
    <cellStyle name="Обычный 2 73" xfId="3464"/>
    <cellStyle name="Обычный 2 74" xfId="3465"/>
    <cellStyle name="Обычный 2 75" xfId="3466"/>
    <cellStyle name="Обычный 2 76" xfId="3467"/>
    <cellStyle name="Обычный 2 77" xfId="3468"/>
    <cellStyle name="Обычный 2 78" xfId="3469"/>
    <cellStyle name="Обычный 2 79" xfId="3470"/>
    <cellStyle name="Обычный 2 8" xfId="3471"/>
    <cellStyle name="Обычный 2 8 2" xfId="5813"/>
    <cellStyle name="Обычный 2 80" xfId="3472"/>
    <cellStyle name="Обычный 2 81" xfId="3473"/>
    <cellStyle name="Обычный 2 82" xfId="3474"/>
    <cellStyle name="Обычный 2 83" xfId="3475"/>
    <cellStyle name="Обычный 2 84" xfId="3476"/>
    <cellStyle name="Обычный 2 85" xfId="3477"/>
    <cellStyle name="Обычный 2 86" xfId="3478"/>
    <cellStyle name="Обычный 2 87" xfId="3479"/>
    <cellStyle name="Обычный 2 88" xfId="3480"/>
    <cellStyle name="Обычный 2 89" xfId="3481"/>
    <cellStyle name="Обычный 2 9" xfId="3482"/>
    <cellStyle name="Обычный 2 9 2" xfId="5814"/>
    <cellStyle name="Обычный 2 90" xfId="3483"/>
    <cellStyle name="Обычный 2 91" xfId="3484"/>
    <cellStyle name="Обычный 2 92" xfId="3485"/>
    <cellStyle name="Обычный 2 93" xfId="3486"/>
    <cellStyle name="Обычный 2 94" xfId="3487"/>
    <cellStyle name="Обычный 2 95" xfId="3488"/>
    <cellStyle name="Обычный 2 96" xfId="3489"/>
    <cellStyle name="Обычный 2 97" xfId="3490"/>
    <cellStyle name="Обычный 2 98" xfId="3491"/>
    <cellStyle name="Обычный 2 99" xfId="3492"/>
    <cellStyle name="Обычный 2_ инвентарь для столовых ПЗ" xfId="3493"/>
    <cellStyle name="Обычный 20" xfId="3494"/>
    <cellStyle name="Обычный 20 2" xfId="3495"/>
    <cellStyle name="Обычный 20 2 2" xfId="3496"/>
    <cellStyle name="Обычный 20 2 2 2" xfId="3497"/>
    <cellStyle name="Обычный 20 2 2 2 2" xfId="10696"/>
    <cellStyle name="Обычный 20 2 2 2 3" xfId="7415"/>
    <cellStyle name="Обычный 20 2 2 3" xfId="3498"/>
    <cellStyle name="Обычный 20 2 2 3 2" xfId="10697"/>
    <cellStyle name="Обычный 20 2 2 3 3" xfId="7416"/>
    <cellStyle name="Обычный 20 2 2 4" xfId="3499"/>
    <cellStyle name="Обычный 20 2 2 4 2" xfId="10698"/>
    <cellStyle name="Обычный 20 2 2 4 3" xfId="7417"/>
    <cellStyle name="Обычный 20 2 2 5" xfId="3500"/>
    <cellStyle name="Обычный 20 2 2 5 2" xfId="10699"/>
    <cellStyle name="Обычный 20 2 2 5 3" xfId="7418"/>
    <cellStyle name="Обычный 20 2 2 6" xfId="10695"/>
    <cellStyle name="Обычный 20 2 2 7" xfId="7414"/>
    <cellStyle name="Обычный 20 2 3" xfId="3501"/>
    <cellStyle name="Обычный 20 2 3 2" xfId="10700"/>
    <cellStyle name="Обычный 20 2 3 3" xfId="7419"/>
    <cellStyle name="Обычный 20 2 4" xfId="3502"/>
    <cellStyle name="Обычный 20 2 4 2" xfId="10701"/>
    <cellStyle name="Обычный 20 2 4 3" xfId="7420"/>
    <cellStyle name="Обычный 20 2 5" xfId="3503"/>
    <cellStyle name="Обычный 20 2 5 2" xfId="10702"/>
    <cellStyle name="Обычный 20 2 5 3" xfId="7421"/>
    <cellStyle name="Обычный 20 2 6" xfId="3504"/>
    <cellStyle name="Обычный 20 2 6 2" xfId="10703"/>
    <cellStyle name="Обычный 20 2 6 3" xfId="7422"/>
    <cellStyle name="Обычный 20 2 7" xfId="10694"/>
    <cellStyle name="Обычный 20 2 8" xfId="7413"/>
    <cellStyle name="Обычный 20 3" xfId="3505"/>
    <cellStyle name="Обычный 20 3 2" xfId="3506"/>
    <cellStyle name="Обычный 20 3 2 2" xfId="3507"/>
    <cellStyle name="Обычный 20 3 2 2 2" xfId="10706"/>
    <cellStyle name="Обычный 20 3 2 2 3" xfId="7425"/>
    <cellStyle name="Обычный 20 3 2 3" xfId="3508"/>
    <cellStyle name="Обычный 20 3 2 3 2" xfId="10707"/>
    <cellStyle name="Обычный 20 3 2 3 3" xfId="7426"/>
    <cellStyle name="Обычный 20 3 2 4" xfId="3509"/>
    <cellStyle name="Обычный 20 3 2 4 2" xfId="10708"/>
    <cellStyle name="Обычный 20 3 2 4 3" xfId="7427"/>
    <cellStyle name="Обычный 20 3 2 5" xfId="3510"/>
    <cellStyle name="Обычный 20 3 2 5 2" xfId="10709"/>
    <cellStyle name="Обычный 20 3 2 5 3" xfId="7428"/>
    <cellStyle name="Обычный 20 3 2 6" xfId="10705"/>
    <cellStyle name="Обычный 20 3 2 7" xfId="7424"/>
    <cellStyle name="Обычный 20 3 3" xfId="3511"/>
    <cellStyle name="Обычный 20 3 3 2" xfId="10710"/>
    <cellStyle name="Обычный 20 3 3 3" xfId="7429"/>
    <cellStyle name="Обычный 20 3 4" xfId="3512"/>
    <cellStyle name="Обычный 20 3 4 2" xfId="10711"/>
    <cellStyle name="Обычный 20 3 4 3" xfId="7430"/>
    <cellStyle name="Обычный 20 3 5" xfId="3513"/>
    <cellStyle name="Обычный 20 3 5 2" xfId="10712"/>
    <cellStyle name="Обычный 20 3 5 3" xfId="7431"/>
    <cellStyle name="Обычный 20 3 6" xfId="3514"/>
    <cellStyle name="Обычный 20 3 6 2" xfId="10713"/>
    <cellStyle name="Обычный 20 3 6 3" xfId="7432"/>
    <cellStyle name="Обычный 20 3 7" xfId="10704"/>
    <cellStyle name="Обычный 20 3 8" xfId="7423"/>
    <cellStyle name="Обычный 20 4" xfId="3515"/>
    <cellStyle name="Обычный 20 4 2" xfId="3516"/>
    <cellStyle name="Обычный 20 4 2 2" xfId="3517"/>
    <cellStyle name="Обычный 20 4 2 2 2" xfId="10716"/>
    <cellStyle name="Обычный 20 4 2 2 3" xfId="7435"/>
    <cellStyle name="Обычный 20 4 2 3" xfId="3518"/>
    <cellStyle name="Обычный 20 4 2 3 2" xfId="10717"/>
    <cellStyle name="Обычный 20 4 2 3 3" xfId="7436"/>
    <cellStyle name="Обычный 20 4 2 4" xfId="3519"/>
    <cellStyle name="Обычный 20 4 2 4 2" xfId="10718"/>
    <cellStyle name="Обычный 20 4 2 4 3" xfId="7437"/>
    <cellStyle name="Обычный 20 4 2 5" xfId="3520"/>
    <cellStyle name="Обычный 20 4 2 5 2" xfId="10719"/>
    <cellStyle name="Обычный 20 4 2 5 3" xfId="7438"/>
    <cellStyle name="Обычный 20 4 2 6" xfId="10715"/>
    <cellStyle name="Обычный 20 4 2 7" xfId="7434"/>
    <cellStyle name="Обычный 20 4 3" xfId="3521"/>
    <cellStyle name="Обычный 20 4 3 2" xfId="10720"/>
    <cellStyle name="Обычный 20 4 3 3" xfId="7439"/>
    <cellStyle name="Обычный 20 4 4" xfId="3522"/>
    <cellStyle name="Обычный 20 4 4 2" xfId="10721"/>
    <cellStyle name="Обычный 20 4 4 3" xfId="7440"/>
    <cellStyle name="Обычный 20 4 5" xfId="3523"/>
    <cellStyle name="Обычный 20 4 5 2" xfId="10722"/>
    <cellStyle name="Обычный 20 4 5 3" xfId="7441"/>
    <cellStyle name="Обычный 20 4 6" xfId="3524"/>
    <cellStyle name="Обычный 20 4 6 2" xfId="10723"/>
    <cellStyle name="Обычный 20 4 6 3" xfId="7442"/>
    <cellStyle name="Обычный 20 4 7" xfId="10714"/>
    <cellStyle name="Обычный 20 4 8" xfId="7433"/>
    <cellStyle name="Обычный 20 5" xfId="3525"/>
    <cellStyle name="Обычный 20 5 2" xfId="3526"/>
    <cellStyle name="Обычный 20 5 2 2" xfId="3527"/>
    <cellStyle name="Обычный 20 5 2 2 2" xfId="10726"/>
    <cellStyle name="Обычный 20 5 2 2 3" xfId="7445"/>
    <cellStyle name="Обычный 20 5 2 3" xfId="3528"/>
    <cellStyle name="Обычный 20 5 2 3 2" xfId="10727"/>
    <cellStyle name="Обычный 20 5 2 3 3" xfId="7446"/>
    <cellStyle name="Обычный 20 5 2 4" xfId="3529"/>
    <cellStyle name="Обычный 20 5 2 4 2" xfId="10728"/>
    <cellStyle name="Обычный 20 5 2 4 3" xfId="7447"/>
    <cellStyle name="Обычный 20 5 2 5" xfId="3530"/>
    <cellStyle name="Обычный 20 5 2 5 2" xfId="10729"/>
    <cellStyle name="Обычный 20 5 2 5 3" xfId="7448"/>
    <cellStyle name="Обычный 20 5 2 6" xfId="10725"/>
    <cellStyle name="Обычный 20 5 2 7" xfId="7444"/>
    <cellStyle name="Обычный 20 5 3" xfId="3531"/>
    <cellStyle name="Обычный 20 5 3 2" xfId="10730"/>
    <cellStyle name="Обычный 20 5 3 3" xfId="7449"/>
    <cellStyle name="Обычный 20 5 4" xfId="3532"/>
    <cellStyle name="Обычный 20 5 4 2" xfId="10731"/>
    <cellStyle name="Обычный 20 5 4 3" xfId="7450"/>
    <cellStyle name="Обычный 20 5 5" xfId="3533"/>
    <cellStyle name="Обычный 20 5 5 2" xfId="10732"/>
    <cellStyle name="Обычный 20 5 5 3" xfId="7451"/>
    <cellStyle name="Обычный 20 5 6" xfId="3534"/>
    <cellStyle name="Обычный 20 5 6 2" xfId="10733"/>
    <cellStyle name="Обычный 20 5 6 3" xfId="7452"/>
    <cellStyle name="Обычный 20 5 7" xfId="10724"/>
    <cellStyle name="Обычный 20 5 8" xfId="7443"/>
    <cellStyle name="Обычный 21" xfId="3535"/>
    <cellStyle name="Обычный 21 10" xfId="3536"/>
    <cellStyle name="Обычный 21 10 2" xfId="10735"/>
    <cellStyle name="Обычный 21 10 3" xfId="7454"/>
    <cellStyle name="Обычный 21 11" xfId="3537"/>
    <cellStyle name="Обычный 21 11 2" xfId="10736"/>
    <cellStyle name="Обычный 21 11 3" xfId="7455"/>
    <cellStyle name="Обычный 21 12" xfId="3538"/>
    <cellStyle name="Обычный 21 12 2" xfId="10737"/>
    <cellStyle name="Обычный 21 12 3" xfId="7456"/>
    <cellStyle name="Обычный 21 13" xfId="5630"/>
    <cellStyle name="Обычный 21 13 2" xfId="12168"/>
    <cellStyle name="Обычный 21 13 3" xfId="8873"/>
    <cellStyle name="Обычный 21 14" xfId="5705"/>
    <cellStyle name="Обычный 21 14 2" xfId="12243"/>
    <cellStyle name="Обычный 21 14 3" xfId="8948"/>
    <cellStyle name="Обычный 21 15" xfId="10734"/>
    <cellStyle name="Обычный 21 16" xfId="7453"/>
    <cellStyle name="Обычный 21 2" xfId="3539"/>
    <cellStyle name="Обычный 21 2 2" xfId="3540"/>
    <cellStyle name="Обычный 21 2 2 2" xfId="3541"/>
    <cellStyle name="Обычный 21 2 2 2 2" xfId="10740"/>
    <cellStyle name="Обычный 21 2 2 2 3" xfId="7459"/>
    <cellStyle name="Обычный 21 2 2 3" xfId="3542"/>
    <cellStyle name="Обычный 21 2 2 3 2" xfId="10741"/>
    <cellStyle name="Обычный 21 2 2 3 3" xfId="7460"/>
    <cellStyle name="Обычный 21 2 2 4" xfId="3543"/>
    <cellStyle name="Обычный 21 2 2 4 2" xfId="10742"/>
    <cellStyle name="Обычный 21 2 2 4 3" xfId="7461"/>
    <cellStyle name="Обычный 21 2 2 5" xfId="3544"/>
    <cellStyle name="Обычный 21 2 2 5 2" xfId="10743"/>
    <cellStyle name="Обычный 21 2 2 5 3" xfId="7462"/>
    <cellStyle name="Обычный 21 2 2 6" xfId="10739"/>
    <cellStyle name="Обычный 21 2 2 7" xfId="7458"/>
    <cellStyle name="Обычный 21 2 3" xfId="3545"/>
    <cellStyle name="Обычный 21 2 3 2" xfId="10744"/>
    <cellStyle name="Обычный 21 2 3 3" xfId="7463"/>
    <cellStyle name="Обычный 21 2 4" xfId="3546"/>
    <cellStyle name="Обычный 21 2 4 2" xfId="10745"/>
    <cellStyle name="Обычный 21 2 4 3" xfId="7464"/>
    <cellStyle name="Обычный 21 2 5" xfId="3547"/>
    <cellStyle name="Обычный 21 2 5 2" xfId="10746"/>
    <cellStyle name="Обычный 21 2 5 3" xfId="7465"/>
    <cellStyle name="Обычный 21 2 6" xfId="3548"/>
    <cellStyle name="Обычный 21 2 6 2" xfId="10747"/>
    <cellStyle name="Обычный 21 2 6 3" xfId="7466"/>
    <cellStyle name="Обычный 21 2 7" xfId="10738"/>
    <cellStyle name="Обычный 21 2 8" xfId="7457"/>
    <cellStyle name="Обычный 21 3" xfId="3549"/>
    <cellStyle name="Обычный 21 3 2" xfId="3550"/>
    <cellStyle name="Обычный 21 3 2 2" xfId="3551"/>
    <cellStyle name="Обычный 21 3 2 2 2" xfId="10750"/>
    <cellStyle name="Обычный 21 3 2 2 3" xfId="7469"/>
    <cellStyle name="Обычный 21 3 2 3" xfId="3552"/>
    <cellStyle name="Обычный 21 3 2 3 2" xfId="10751"/>
    <cellStyle name="Обычный 21 3 2 3 3" xfId="7470"/>
    <cellStyle name="Обычный 21 3 2 4" xfId="3553"/>
    <cellStyle name="Обычный 21 3 2 4 2" xfId="10752"/>
    <cellStyle name="Обычный 21 3 2 4 3" xfId="7471"/>
    <cellStyle name="Обычный 21 3 2 5" xfId="3554"/>
    <cellStyle name="Обычный 21 3 2 5 2" xfId="10753"/>
    <cellStyle name="Обычный 21 3 2 5 3" xfId="7472"/>
    <cellStyle name="Обычный 21 3 2 6" xfId="10749"/>
    <cellStyle name="Обычный 21 3 2 7" xfId="7468"/>
    <cellStyle name="Обычный 21 3 3" xfId="3555"/>
    <cellStyle name="Обычный 21 3 3 2" xfId="10754"/>
    <cellStyle name="Обычный 21 3 3 3" xfId="7473"/>
    <cellStyle name="Обычный 21 3 4" xfId="3556"/>
    <cellStyle name="Обычный 21 3 4 2" xfId="10755"/>
    <cellStyle name="Обычный 21 3 4 3" xfId="7474"/>
    <cellStyle name="Обычный 21 3 5" xfId="3557"/>
    <cellStyle name="Обычный 21 3 5 2" xfId="10756"/>
    <cellStyle name="Обычный 21 3 5 3" xfId="7475"/>
    <cellStyle name="Обычный 21 3 6" xfId="3558"/>
    <cellStyle name="Обычный 21 3 6 2" xfId="10757"/>
    <cellStyle name="Обычный 21 3 6 3" xfId="7476"/>
    <cellStyle name="Обычный 21 3 7" xfId="10748"/>
    <cellStyle name="Обычный 21 3 8" xfId="7467"/>
    <cellStyle name="Обычный 21 4" xfId="3559"/>
    <cellStyle name="Обычный 21 4 2" xfId="3560"/>
    <cellStyle name="Обычный 21 4 2 2" xfId="3561"/>
    <cellStyle name="Обычный 21 4 2 2 2" xfId="10760"/>
    <cellStyle name="Обычный 21 4 2 2 3" xfId="7479"/>
    <cellStyle name="Обычный 21 4 2 3" xfId="3562"/>
    <cellStyle name="Обычный 21 4 2 3 2" xfId="10761"/>
    <cellStyle name="Обычный 21 4 2 3 3" xfId="7480"/>
    <cellStyle name="Обычный 21 4 2 4" xfId="3563"/>
    <cellStyle name="Обычный 21 4 2 4 2" xfId="10762"/>
    <cellStyle name="Обычный 21 4 2 4 3" xfId="7481"/>
    <cellStyle name="Обычный 21 4 2 5" xfId="3564"/>
    <cellStyle name="Обычный 21 4 2 5 2" xfId="10763"/>
    <cellStyle name="Обычный 21 4 2 5 3" xfId="7482"/>
    <cellStyle name="Обычный 21 4 2 6" xfId="10759"/>
    <cellStyle name="Обычный 21 4 2 7" xfId="7478"/>
    <cellStyle name="Обычный 21 4 3" xfId="3565"/>
    <cellStyle name="Обычный 21 4 3 2" xfId="10764"/>
    <cellStyle name="Обычный 21 4 3 3" xfId="7483"/>
    <cellStyle name="Обычный 21 4 4" xfId="3566"/>
    <cellStyle name="Обычный 21 4 4 2" xfId="10765"/>
    <cellStyle name="Обычный 21 4 4 3" xfId="7484"/>
    <cellStyle name="Обычный 21 4 5" xfId="3567"/>
    <cellStyle name="Обычный 21 4 5 2" xfId="10766"/>
    <cellStyle name="Обычный 21 4 5 3" xfId="7485"/>
    <cellStyle name="Обычный 21 4 6" xfId="3568"/>
    <cellStyle name="Обычный 21 4 6 2" xfId="10767"/>
    <cellStyle name="Обычный 21 4 6 3" xfId="7486"/>
    <cellStyle name="Обычный 21 4 7" xfId="10758"/>
    <cellStyle name="Обычный 21 4 8" xfId="7477"/>
    <cellStyle name="Обычный 21 5" xfId="3569"/>
    <cellStyle name="Обычный 21 5 2" xfId="3570"/>
    <cellStyle name="Обычный 21 5 2 2" xfId="3571"/>
    <cellStyle name="Обычный 21 5 2 2 2" xfId="10770"/>
    <cellStyle name="Обычный 21 5 2 2 3" xfId="7489"/>
    <cellStyle name="Обычный 21 5 2 3" xfId="3572"/>
    <cellStyle name="Обычный 21 5 2 3 2" xfId="10771"/>
    <cellStyle name="Обычный 21 5 2 3 3" xfId="7490"/>
    <cellStyle name="Обычный 21 5 2 4" xfId="3573"/>
    <cellStyle name="Обычный 21 5 2 4 2" xfId="10772"/>
    <cellStyle name="Обычный 21 5 2 4 3" xfId="7491"/>
    <cellStyle name="Обычный 21 5 2 5" xfId="3574"/>
    <cellStyle name="Обычный 21 5 2 5 2" xfId="10773"/>
    <cellStyle name="Обычный 21 5 2 5 3" xfId="7492"/>
    <cellStyle name="Обычный 21 5 2 6" xfId="10769"/>
    <cellStyle name="Обычный 21 5 2 7" xfId="7488"/>
    <cellStyle name="Обычный 21 5 3" xfId="3575"/>
    <cellStyle name="Обычный 21 5 3 2" xfId="10774"/>
    <cellStyle name="Обычный 21 5 3 3" xfId="7493"/>
    <cellStyle name="Обычный 21 5 4" xfId="3576"/>
    <cellStyle name="Обычный 21 5 4 2" xfId="10775"/>
    <cellStyle name="Обычный 21 5 4 3" xfId="7494"/>
    <cellStyle name="Обычный 21 5 5" xfId="3577"/>
    <cellStyle name="Обычный 21 5 5 2" xfId="10776"/>
    <cellStyle name="Обычный 21 5 5 3" xfId="7495"/>
    <cellStyle name="Обычный 21 5 6" xfId="3578"/>
    <cellStyle name="Обычный 21 5 6 2" xfId="10777"/>
    <cellStyle name="Обычный 21 5 6 3" xfId="7496"/>
    <cellStyle name="Обычный 21 5 7" xfId="10768"/>
    <cellStyle name="Обычный 21 5 8" xfId="7487"/>
    <cellStyle name="Обычный 21 6" xfId="3579"/>
    <cellStyle name="Обычный 21 6 2" xfId="3580"/>
    <cellStyle name="Обычный 21 6 2 10" xfId="10779"/>
    <cellStyle name="Обычный 21 6 2 11" xfId="7498"/>
    <cellStyle name="Обычный 21 6 2 2" xfId="3581"/>
    <cellStyle name="Обычный 21 6 2 2 2" xfId="3582"/>
    <cellStyle name="Обычный 21 6 2 2 2 2" xfId="10781"/>
    <cellStyle name="Обычный 21 6 2 2 2 3" xfId="7500"/>
    <cellStyle name="Обычный 21 6 2 2 3" xfId="3583"/>
    <cellStyle name="Обычный 21 6 2 2 3 2" xfId="10782"/>
    <cellStyle name="Обычный 21 6 2 2 3 3" xfId="7501"/>
    <cellStyle name="Обычный 21 6 2 2 4" xfId="3584"/>
    <cellStyle name="Обычный 21 6 2 2 4 2" xfId="10783"/>
    <cellStyle name="Обычный 21 6 2 2 4 3" xfId="7502"/>
    <cellStyle name="Обычный 21 6 2 2 5" xfId="3585"/>
    <cellStyle name="Обычный 21 6 2 2 5 2" xfId="10784"/>
    <cellStyle name="Обычный 21 6 2 2 5 3" xfId="7503"/>
    <cellStyle name="Обычный 21 6 2 2 6" xfId="10780"/>
    <cellStyle name="Обычный 21 6 2 2 7" xfId="7499"/>
    <cellStyle name="Обычный 21 6 2 3" xfId="3586"/>
    <cellStyle name="Обычный 21 6 2 3 2" xfId="3587"/>
    <cellStyle name="Обычный 21 6 2 3 2 2" xfId="10786"/>
    <cellStyle name="Обычный 21 6 2 3 2 3" xfId="7505"/>
    <cellStyle name="Обычный 21 6 2 3 3" xfId="3588"/>
    <cellStyle name="Обычный 21 6 2 3 3 2" xfId="10787"/>
    <cellStyle name="Обычный 21 6 2 3 3 3" xfId="7506"/>
    <cellStyle name="Обычный 21 6 2 3 4" xfId="3589"/>
    <cellStyle name="Обычный 21 6 2 3 4 2" xfId="10788"/>
    <cellStyle name="Обычный 21 6 2 3 4 3" xfId="7507"/>
    <cellStyle name="Обычный 21 6 2 3 5" xfId="3590"/>
    <cellStyle name="Обычный 21 6 2 3 5 2" xfId="10789"/>
    <cellStyle name="Обычный 21 6 2 3 5 3" xfId="7508"/>
    <cellStyle name="Обычный 21 6 2 3 6" xfId="10785"/>
    <cellStyle name="Обычный 21 6 2 3 7" xfId="7504"/>
    <cellStyle name="Обычный 21 6 2 4" xfId="3591"/>
    <cellStyle name="Обычный 21 6 2 4 2" xfId="10790"/>
    <cellStyle name="Обычный 21 6 2 4 3" xfId="7509"/>
    <cellStyle name="Обычный 21 6 2 5" xfId="3592"/>
    <cellStyle name="Обычный 21 6 2 5 2" xfId="10791"/>
    <cellStyle name="Обычный 21 6 2 5 3" xfId="7510"/>
    <cellStyle name="Обычный 21 6 2 6" xfId="3593"/>
    <cellStyle name="Обычный 21 6 2 6 2" xfId="10792"/>
    <cellStyle name="Обычный 21 6 2 6 3" xfId="7511"/>
    <cellStyle name="Обычный 21 6 2 7" xfId="3594"/>
    <cellStyle name="Обычный 21 6 2 7 2" xfId="10793"/>
    <cellStyle name="Обычный 21 6 2 7 3" xfId="7512"/>
    <cellStyle name="Обычный 21 6 2 8" xfId="3595"/>
    <cellStyle name="Обычный 21 6 2 8 2" xfId="10794"/>
    <cellStyle name="Обычный 21 6 2 8 3" xfId="7513"/>
    <cellStyle name="Обычный 21 6 2 9" xfId="3596"/>
    <cellStyle name="Обычный 21 6 2 9 2" xfId="10795"/>
    <cellStyle name="Обычный 21 6 2 9 3" xfId="7514"/>
    <cellStyle name="Обычный 21 6 3" xfId="3597"/>
    <cellStyle name="Обычный 21 6 3 2" xfId="3598"/>
    <cellStyle name="Обычный 21 6 3 2 2" xfId="10797"/>
    <cellStyle name="Обычный 21 6 3 2 3" xfId="7516"/>
    <cellStyle name="Обычный 21 6 3 3" xfId="3599"/>
    <cellStyle name="Обычный 21 6 3 3 2" xfId="10798"/>
    <cellStyle name="Обычный 21 6 3 3 3" xfId="7517"/>
    <cellStyle name="Обычный 21 6 3 4" xfId="3600"/>
    <cellStyle name="Обычный 21 6 3 4 2" xfId="10799"/>
    <cellStyle name="Обычный 21 6 3 4 3" xfId="7518"/>
    <cellStyle name="Обычный 21 6 3 5" xfId="3601"/>
    <cellStyle name="Обычный 21 6 3 5 2" xfId="10800"/>
    <cellStyle name="Обычный 21 6 3 5 3" xfId="7519"/>
    <cellStyle name="Обычный 21 6 3 6" xfId="10796"/>
    <cellStyle name="Обычный 21 6 3 7" xfId="7515"/>
    <cellStyle name="Обычный 21 6 4" xfId="3602"/>
    <cellStyle name="Обычный 21 6 4 2" xfId="10801"/>
    <cellStyle name="Обычный 21 6 4 3" xfId="7520"/>
    <cellStyle name="Обычный 21 6 5" xfId="3603"/>
    <cellStyle name="Обычный 21 6 5 2" xfId="10802"/>
    <cellStyle name="Обычный 21 6 5 3" xfId="7521"/>
    <cellStyle name="Обычный 21 6 6" xfId="3604"/>
    <cellStyle name="Обычный 21 6 6 2" xfId="10803"/>
    <cellStyle name="Обычный 21 6 6 3" xfId="7522"/>
    <cellStyle name="Обычный 21 6 7" xfId="3605"/>
    <cellStyle name="Обычный 21 6 7 2" xfId="10804"/>
    <cellStyle name="Обычный 21 6 7 3" xfId="7523"/>
    <cellStyle name="Обычный 21 6 8" xfId="10778"/>
    <cellStyle name="Обычный 21 6 9" xfId="7497"/>
    <cellStyle name="Обычный 21 7" xfId="3606"/>
    <cellStyle name="Обычный 21 7 2" xfId="3607"/>
    <cellStyle name="Обычный 21 7 2 2" xfId="3608"/>
    <cellStyle name="Обычный 21 7 2 2 2" xfId="10807"/>
    <cellStyle name="Обычный 21 7 2 2 3" xfId="7526"/>
    <cellStyle name="Обычный 21 7 2 3" xfId="3609"/>
    <cellStyle name="Обычный 21 7 2 3 2" xfId="10808"/>
    <cellStyle name="Обычный 21 7 2 3 3" xfId="7527"/>
    <cellStyle name="Обычный 21 7 2 4" xfId="3610"/>
    <cellStyle name="Обычный 21 7 2 4 2" xfId="10809"/>
    <cellStyle name="Обычный 21 7 2 4 3" xfId="7528"/>
    <cellStyle name="Обычный 21 7 2 5" xfId="3611"/>
    <cellStyle name="Обычный 21 7 2 5 2" xfId="10810"/>
    <cellStyle name="Обычный 21 7 2 5 3" xfId="7529"/>
    <cellStyle name="Обычный 21 7 2 6" xfId="10806"/>
    <cellStyle name="Обычный 21 7 2 7" xfId="7525"/>
    <cellStyle name="Обычный 21 7 3" xfId="3612"/>
    <cellStyle name="Обычный 21 7 3 2" xfId="10811"/>
    <cellStyle name="Обычный 21 7 3 3" xfId="7530"/>
    <cellStyle name="Обычный 21 7 4" xfId="3613"/>
    <cellStyle name="Обычный 21 7 4 2" xfId="10812"/>
    <cellStyle name="Обычный 21 7 4 3" xfId="7531"/>
    <cellStyle name="Обычный 21 7 5" xfId="3614"/>
    <cellStyle name="Обычный 21 7 5 2" xfId="10813"/>
    <cellStyle name="Обычный 21 7 5 3" xfId="7532"/>
    <cellStyle name="Обычный 21 7 6" xfId="3615"/>
    <cellStyle name="Обычный 21 7 6 2" xfId="10814"/>
    <cellStyle name="Обычный 21 7 6 3" xfId="7533"/>
    <cellStyle name="Обычный 21 7 7" xfId="10805"/>
    <cellStyle name="Обычный 21 7 8" xfId="7524"/>
    <cellStyle name="Обычный 21 8" xfId="3616"/>
    <cellStyle name="Обычный 21 8 2" xfId="3617"/>
    <cellStyle name="Обычный 21 8 2 2" xfId="10816"/>
    <cellStyle name="Обычный 21 8 2 3" xfId="7535"/>
    <cellStyle name="Обычный 21 8 3" xfId="3618"/>
    <cellStyle name="Обычный 21 8 3 2" xfId="10817"/>
    <cellStyle name="Обычный 21 8 3 3" xfId="7536"/>
    <cellStyle name="Обычный 21 8 4" xfId="3619"/>
    <cellStyle name="Обычный 21 8 4 2" xfId="10818"/>
    <cellStyle name="Обычный 21 8 4 3" xfId="7537"/>
    <cellStyle name="Обычный 21 8 5" xfId="3620"/>
    <cellStyle name="Обычный 21 8 5 2" xfId="10819"/>
    <cellStyle name="Обычный 21 8 5 3" xfId="7538"/>
    <cellStyle name="Обычный 21 8 6" xfId="10815"/>
    <cellStyle name="Обычный 21 8 7" xfId="7534"/>
    <cellStyle name="Обычный 21 9" xfId="3621"/>
    <cellStyle name="Обычный 21 9 2" xfId="10820"/>
    <cellStyle name="Обычный 21 9 3" xfId="7539"/>
    <cellStyle name="Обычный 22" xfId="3622"/>
    <cellStyle name="Обычный 22 10" xfId="3623"/>
    <cellStyle name="Обычный 22 10 2" xfId="10822"/>
    <cellStyle name="Обычный 22 10 3" xfId="7541"/>
    <cellStyle name="Обычный 22 11" xfId="3624"/>
    <cellStyle name="Обычный 22 11 2" xfId="10823"/>
    <cellStyle name="Обычный 22 11 3" xfId="7542"/>
    <cellStyle name="Обычный 22 12" xfId="5631"/>
    <cellStyle name="Обычный 22 12 2" xfId="12169"/>
    <cellStyle name="Обычный 22 12 3" xfId="8874"/>
    <cellStyle name="Обычный 22 13" xfId="5706"/>
    <cellStyle name="Обычный 22 13 2" xfId="12244"/>
    <cellStyle name="Обычный 22 13 3" xfId="8949"/>
    <cellStyle name="Обычный 22 14" xfId="10821"/>
    <cellStyle name="Обычный 22 15" xfId="7540"/>
    <cellStyle name="Обычный 22 2" xfId="3625"/>
    <cellStyle name="Обычный 22 2 2" xfId="3626"/>
    <cellStyle name="Обычный 22 2 2 2" xfId="3627"/>
    <cellStyle name="Обычный 22 2 2 2 2" xfId="10826"/>
    <cellStyle name="Обычный 22 2 2 2 3" xfId="7545"/>
    <cellStyle name="Обычный 22 2 2 3" xfId="3628"/>
    <cellStyle name="Обычный 22 2 2 3 2" xfId="10827"/>
    <cellStyle name="Обычный 22 2 2 3 3" xfId="7546"/>
    <cellStyle name="Обычный 22 2 2 4" xfId="3629"/>
    <cellStyle name="Обычный 22 2 2 4 2" xfId="10828"/>
    <cellStyle name="Обычный 22 2 2 4 3" xfId="7547"/>
    <cellStyle name="Обычный 22 2 2 5" xfId="3630"/>
    <cellStyle name="Обычный 22 2 2 5 2" xfId="10829"/>
    <cellStyle name="Обычный 22 2 2 5 3" xfId="7548"/>
    <cellStyle name="Обычный 22 2 2 6" xfId="10825"/>
    <cellStyle name="Обычный 22 2 2 7" xfId="7544"/>
    <cellStyle name="Обычный 22 2 3" xfId="3631"/>
    <cellStyle name="Обычный 22 2 3 2" xfId="10830"/>
    <cellStyle name="Обычный 22 2 3 3" xfId="7549"/>
    <cellStyle name="Обычный 22 2 4" xfId="3632"/>
    <cellStyle name="Обычный 22 2 4 2" xfId="10831"/>
    <cellStyle name="Обычный 22 2 4 3" xfId="7550"/>
    <cellStyle name="Обычный 22 2 5" xfId="3633"/>
    <cellStyle name="Обычный 22 2 5 2" xfId="10832"/>
    <cellStyle name="Обычный 22 2 5 3" xfId="7551"/>
    <cellStyle name="Обычный 22 2 6" xfId="3634"/>
    <cellStyle name="Обычный 22 2 6 2" xfId="10833"/>
    <cellStyle name="Обычный 22 2 6 3" xfId="7552"/>
    <cellStyle name="Обычный 22 2 7" xfId="10824"/>
    <cellStyle name="Обычный 22 2 8" xfId="7543"/>
    <cellStyle name="Обычный 22 3" xfId="3635"/>
    <cellStyle name="Обычный 22 3 2" xfId="3636"/>
    <cellStyle name="Обычный 22 3 2 2" xfId="3637"/>
    <cellStyle name="Обычный 22 3 2 2 2" xfId="10836"/>
    <cellStyle name="Обычный 22 3 2 2 3" xfId="7555"/>
    <cellStyle name="Обычный 22 3 2 3" xfId="3638"/>
    <cellStyle name="Обычный 22 3 2 3 2" xfId="10837"/>
    <cellStyle name="Обычный 22 3 2 3 3" xfId="7556"/>
    <cellStyle name="Обычный 22 3 2 4" xfId="3639"/>
    <cellStyle name="Обычный 22 3 2 4 2" xfId="10838"/>
    <cellStyle name="Обычный 22 3 2 4 3" xfId="7557"/>
    <cellStyle name="Обычный 22 3 2 5" xfId="3640"/>
    <cellStyle name="Обычный 22 3 2 5 2" xfId="10839"/>
    <cellStyle name="Обычный 22 3 2 5 3" xfId="7558"/>
    <cellStyle name="Обычный 22 3 2 6" xfId="10835"/>
    <cellStyle name="Обычный 22 3 2 7" xfId="7554"/>
    <cellStyle name="Обычный 22 3 3" xfId="3641"/>
    <cellStyle name="Обычный 22 3 3 2" xfId="10840"/>
    <cellStyle name="Обычный 22 3 3 3" xfId="7559"/>
    <cellStyle name="Обычный 22 3 4" xfId="3642"/>
    <cellStyle name="Обычный 22 3 4 2" xfId="10841"/>
    <cellStyle name="Обычный 22 3 4 3" xfId="7560"/>
    <cellStyle name="Обычный 22 3 5" xfId="3643"/>
    <cellStyle name="Обычный 22 3 5 2" xfId="10842"/>
    <cellStyle name="Обычный 22 3 5 3" xfId="7561"/>
    <cellStyle name="Обычный 22 3 6" xfId="3644"/>
    <cellStyle name="Обычный 22 3 6 2" xfId="10843"/>
    <cellStyle name="Обычный 22 3 6 3" xfId="7562"/>
    <cellStyle name="Обычный 22 3 7" xfId="10834"/>
    <cellStyle name="Обычный 22 3 8" xfId="7553"/>
    <cellStyle name="Обычный 22 4" xfId="3645"/>
    <cellStyle name="Обычный 22 4 2" xfId="3646"/>
    <cellStyle name="Обычный 22 4 2 2" xfId="3647"/>
    <cellStyle name="Обычный 22 4 2 2 2" xfId="10846"/>
    <cellStyle name="Обычный 22 4 2 2 3" xfId="7565"/>
    <cellStyle name="Обычный 22 4 2 3" xfId="3648"/>
    <cellStyle name="Обычный 22 4 2 3 2" xfId="10847"/>
    <cellStyle name="Обычный 22 4 2 3 3" xfId="7566"/>
    <cellStyle name="Обычный 22 4 2 4" xfId="3649"/>
    <cellStyle name="Обычный 22 4 2 4 2" xfId="10848"/>
    <cellStyle name="Обычный 22 4 2 4 3" xfId="7567"/>
    <cellStyle name="Обычный 22 4 2 5" xfId="3650"/>
    <cellStyle name="Обычный 22 4 2 5 2" xfId="10849"/>
    <cellStyle name="Обычный 22 4 2 5 3" xfId="7568"/>
    <cellStyle name="Обычный 22 4 2 6" xfId="10845"/>
    <cellStyle name="Обычный 22 4 2 7" xfId="7564"/>
    <cellStyle name="Обычный 22 4 3" xfId="3651"/>
    <cellStyle name="Обычный 22 4 3 2" xfId="10850"/>
    <cellStyle name="Обычный 22 4 3 3" xfId="7569"/>
    <cellStyle name="Обычный 22 4 4" xfId="3652"/>
    <cellStyle name="Обычный 22 4 4 2" xfId="10851"/>
    <cellStyle name="Обычный 22 4 4 3" xfId="7570"/>
    <cellStyle name="Обычный 22 4 5" xfId="3653"/>
    <cellStyle name="Обычный 22 4 5 2" xfId="10852"/>
    <cellStyle name="Обычный 22 4 5 3" xfId="7571"/>
    <cellStyle name="Обычный 22 4 6" xfId="3654"/>
    <cellStyle name="Обычный 22 4 6 2" xfId="10853"/>
    <cellStyle name="Обычный 22 4 6 3" xfId="7572"/>
    <cellStyle name="Обычный 22 4 7" xfId="10844"/>
    <cellStyle name="Обычный 22 4 8" xfId="7563"/>
    <cellStyle name="Обычный 22 5" xfId="3655"/>
    <cellStyle name="Обычный 22 5 2" xfId="3656"/>
    <cellStyle name="Обычный 22 5 2 2" xfId="3657"/>
    <cellStyle name="Обычный 22 5 2 2 2" xfId="10856"/>
    <cellStyle name="Обычный 22 5 2 2 3" xfId="7575"/>
    <cellStyle name="Обычный 22 5 2 3" xfId="3658"/>
    <cellStyle name="Обычный 22 5 2 3 2" xfId="10857"/>
    <cellStyle name="Обычный 22 5 2 3 3" xfId="7576"/>
    <cellStyle name="Обычный 22 5 2 4" xfId="3659"/>
    <cellStyle name="Обычный 22 5 2 4 2" xfId="10858"/>
    <cellStyle name="Обычный 22 5 2 4 3" xfId="7577"/>
    <cellStyle name="Обычный 22 5 2 5" xfId="3660"/>
    <cellStyle name="Обычный 22 5 2 5 2" xfId="10859"/>
    <cellStyle name="Обычный 22 5 2 5 3" xfId="7578"/>
    <cellStyle name="Обычный 22 5 2 6" xfId="10855"/>
    <cellStyle name="Обычный 22 5 2 7" xfId="7574"/>
    <cellStyle name="Обычный 22 5 3" xfId="3661"/>
    <cellStyle name="Обычный 22 5 3 2" xfId="10860"/>
    <cellStyle name="Обычный 22 5 3 3" xfId="7579"/>
    <cellStyle name="Обычный 22 5 4" xfId="3662"/>
    <cellStyle name="Обычный 22 5 4 2" xfId="10861"/>
    <cellStyle name="Обычный 22 5 4 3" xfId="7580"/>
    <cellStyle name="Обычный 22 5 5" xfId="3663"/>
    <cellStyle name="Обычный 22 5 5 2" xfId="10862"/>
    <cellStyle name="Обычный 22 5 5 3" xfId="7581"/>
    <cellStyle name="Обычный 22 5 6" xfId="3664"/>
    <cellStyle name="Обычный 22 5 6 2" xfId="10863"/>
    <cellStyle name="Обычный 22 5 6 3" xfId="7582"/>
    <cellStyle name="Обычный 22 5 7" xfId="10854"/>
    <cellStyle name="Обычный 22 5 8" xfId="7573"/>
    <cellStyle name="Обычный 22 6" xfId="3665"/>
    <cellStyle name="Обычный 22 6 2" xfId="3666"/>
    <cellStyle name="Обычный 22 6 2 2" xfId="3667"/>
    <cellStyle name="Обычный 22 6 2 2 2" xfId="10866"/>
    <cellStyle name="Обычный 22 6 2 2 3" xfId="7585"/>
    <cellStyle name="Обычный 22 6 2 3" xfId="3668"/>
    <cellStyle name="Обычный 22 6 2 3 2" xfId="10867"/>
    <cellStyle name="Обычный 22 6 2 3 3" xfId="7586"/>
    <cellStyle name="Обычный 22 6 2 4" xfId="3669"/>
    <cellStyle name="Обычный 22 6 2 4 2" xfId="10868"/>
    <cellStyle name="Обычный 22 6 2 4 3" xfId="7587"/>
    <cellStyle name="Обычный 22 6 2 5" xfId="3670"/>
    <cellStyle name="Обычный 22 6 2 5 2" xfId="10869"/>
    <cellStyle name="Обычный 22 6 2 5 3" xfId="7588"/>
    <cellStyle name="Обычный 22 6 2 6" xfId="10865"/>
    <cellStyle name="Обычный 22 6 2 7" xfId="7584"/>
    <cellStyle name="Обычный 22 6 3" xfId="3671"/>
    <cellStyle name="Обычный 22 6 3 2" xfId="10870"/>
    <cellStyle name="Обычный 22 6 3 3" xfId="7589"/>
    <cellStyle name="Обычный 22 6 4" xfId="3672"/>
    <cellStyle name="Обычный 22 6 4 2" xfId="10871"/>
    <cellStyle name="Обычный 22 6 4 3" xfId="7590"/>
    <cellStyle name="Обычный 22 6 5" xfId="3673"/>
    <cellStyle name="Обычный 22 6 5 2" xfId="10872"/>
    <cellStyle name="Обычный 22 6 5 3" xfId="7591"/>
    <cellStyle name="Обычный 22 6 6" xfId="3674"/>
    <cellStyle name="Обычный 22 6 6 2" xfId="10873"/>
    <cellStyle name="Обычный 22 6 6 3" xfId="7592"/>
    <cellStyle name="Обычный 22 6 7" xfId="10864"/>
    <cellStyle name="Обычный 22 6 8" xfId="7583"/>
    <cellStyle name="Обычный 22 7" xfId="3675"/>
    <cellStyle name="Обычный 22 7 2" xfId="3676"/>
    <cellStyle name="Обычный 22 7 2 2" xfId="10875"/>
    <cellStyle name="Обычный 22 7 2 3" xfId="7594"/>
    <cellStyle name="Обычный 22 7 3" xfId="3677"/>
    <cellStyle name="Обычный 22 7 3 2" xfId="10876"/>
    <cellStyle name="Обычный 22 7 3 3" xfId="7595"/>
    <cellStyle name="Обычный 22 7 4" xfId="3678"/>
    <cellStyle name="Обычный 22 7 4 2" xfId="10877"/>
    <cellStyle name="Обычный 22 7 4 3" xfId="7596"/>
    <cellStyle name="Обычный 22 7 5" xfId="3679"/>
    <cellStyle name="Обычный 22 7 5 2" xfId="10878"/>
    <cellStyle name="Обычный 22 7 5 3" xfId="7597"/>
    <cellStyle name="Обычный 22 7 6" xfId="10874"/>
    <cellStyle name="Обычный 22 7 7" xfId="7593"/>
    <cellStyle name="Обычный 22 8" xfId="3680"/>
    <cellStyle name="Обычный 22 8 2" xfId="10879"/>
    <cellStyle name="Обычный 22 8 3" xfId="7598"/>
    <cellStyle name="Обычный 22 9" xfId="3681"/>
    <cellStyle name="Обычный 22 9 2" xfId="10880"/>
    <cellStyle name="Обычный 22 9 3" xfId="7599"/>
    <cellStyle name="Обычный 23" xfId="3682"/>
    <cellStyle name="Обычный 23 2" xfId="3683"/>
    <cellStyle name="Обычный 23 2 2" xfId="3684"/>
    <cellStyle name="Обычный 23 2 2 2" xfId="3685"/>
    <cellStyle name="Обычный 23 2 2 2 2" xfId="10883"/>
    <cellStyle name="Обычный 23 2 2 2 3" xfId="7602"/>
    <cellStyle name="Обычный 23 2 2 3" xfId="3686"/>
    <cellStyle name="Обычный 23 2 2 3 2" xfId="10884"/>
    <cellStyle name="Обычный 23 2 2 3 3" xfId="7603"/>
    <cellStyle name="Обычный 23 2 2 4" xfId="3687"/>
    <cellStyle name="Обычный 23 2 2 4 2" xfId="10885"/>
    <cellStyle name="Обычный 23 2 2 4 3" xfId="7604"/>
    <cellStyle name="Обычный 23 2 2 5" xfId="3688"/>
    <cellStyle name="Обычный 23 2 2 5 2" xfId="10886"/>
    <cellStyle name="Обычный 23 2 2 5 3" xfId="7605"/>
    <cellStyle name="Обычный 23 2 2 6" xfId="10882"/>
    <cellStyle name="Обычный 23 2 2 7" xfId="7601"/>
    <cellStyle name="Обычный 23 2 3" xfId="3689"/>
    <cellStyle name="Обычный 23 2 3 2" xfId="10887"/>
    <cellStyle name="Обычный 23 2 3 3" xfId="7606"/>
    <cellStyle name="Обычный 23 2 4" xfId="3690"/>
    <cellStyle name="Обычный 23 2 4 2" xfId="10888"/>
    <cellStyle name="Обычный 23 2 4 3" xfId="7607"/>
    <cellStyle name="Обычный 23 2 5" xfId="3691"/>
    <cellStyle name="Обычный 23 2 5 2" xfId="10889"/>
    <cellStyle name="Обычный 23 2 5 3" xfId="7608"/>
    <cellStyle name="Обычный 23 2 6" xfId="3692"/>
    <cellStyle name="Обычный 23 2 6 2" xfId="10890"/>
    <cellStyle name="Обычный 23 2 6 3" xfId="7609"/>
    <cellStyle name="Обычный 23 2 7" xfId="10881"/>
    <cellStyle name="Обычный 23 2 8" xfId="7600"/>
    <cellStyle name="Обычный 23 3" xfId="3693"/>
    <cellStyle name="Обычный 23 3 2" xfId="3694"/>
    <cellStyle name="Обычный 23 3 2 2" xfId="3695"/>
    <cellStyle name="Обычный 23 3 2 2 2" xfId="10893"/>
    <cellStyle name="Обычный 23 3 2 2 3" xfId="7612"/>
    <cellStyle name="Обычный 23 3 2 3" xfId="3696"/>
    <cellStyle name="Обычный 23 3 2 3 2" xfId="10894"/>
    <cellStyle name="Обычный 23 3 2 3 3" xfId="7613"/>
    <cellStyle name="Обычный 23 3 2 4" xfId="3697"/>
    <cellStyle name="Обычный 23 3 2 4 2" xfId="10895"/>
    <cellStyle name="Обычный 23 3 2 4 3" xfId="7614"/>
    <cellStyle name="Обычный 23 3 2 5" xfId="3698"/>
    <cellStyle name="Обычный 23 3 2 5 2" xfId="10896"/>
    <cellStyle name="Обычный 23 3 2 5 3" xfId="7615"/>
    <cellStyle name="Обычный 23 3 2 6" xfId="10892"/>
    <cellStyle name="Обычный 23 3 2 7" xfId="7611"/>
    <cellStyle name="Обычный 23 3 3" xfId="3699"/>
    <cellStyle name="Обычный 23 3 3 2" xfId="10897"/>
    <cellStyle name="Обычный 23 3 3 3" xfId="7616"/>
    <cellStyle name="Обычный 23 3 4" xfId="3700"/>
    <cellStyle name="Обычный 23 3 4 2" xfId="10898"/>
    <cellStyle name="Обычный 23 3 4 3" xfId="7617"/>
    <cellStyle name="Обычный 23 3 5" xfId="3701"/>
    <cellStyle name="Обычный 23 3 5 2" xfId="10899"/>
    <cellStyle name="Обычный 23 3 5 3" xfId="7618"/>
    <cellStyle name="Обычный 23 3 6" xfId="3702"/>
    <cellStyle name="Обычный 23 3 6 2" xfId="10900"/>
    <cellStyle name="Обычный 23 3 6 3" xfId="7619"/>
    <cellStyle name="Обычный 23 3 7" xfId="10891"/>
    <cellStyle name="Обычный 23 3 8" xfId="7610"/>
    <cellStyle name="Обычный 23 4" xfId="3703"/>
    <cellStyle name="Обычный 23 4 2" xfId="3704"/>
    <cellStyle name="Обычный 23 4 2 2" xfId="3705"/>
    <cellStyle name="Обычный 23 4 2 2 2" xfId="10903"/>
    <cellStyle name="Обычный 23 4 2 2 3" xfId="7622"/>
    <cellStyle name="Обычный 23 4 2 3" xfId="3706"/>
    <cellStyle name="Обычный 23 4 2 3 2" xfId="10904"/>
    <cellStyle name="Обычный 23 4 2 3 3" xfId="7623"/>
    <cellStyle name="Обычный 23 4 2 4" xfId="3707"/>
    <cellStyle name="Обычный 23 4 2 4 2" xfId="10905"/>
    <cellStyle name="Обычный 23 4 2 4 3" xfId="7624"/>
    <cellStyle name="Обычный 23 4 2 5" xfId="3708"/>
    <cellStyle name="Обычный 23 4 2 5 2" xfId="10906"/>
    <cellStyle name="Обычный 23 4 2 5 3" xfId="7625"/>
    <cellStyle name="Обычный 23 4 2 6" xfId="10902"/>
    <cellStyle name="Обычный 23 4 2 7" xfId="7621"/>
    <cellStyle name="Обычный 23 4 3" xfId="3709"/>
    <cellStyle name="Обычный 23 4 3 2" xfId="10907"/>
    <cellStyle name="Обычный 23 4 3 3" xfId="7626"/>
    <cellStyle name="Обычный 23 4 4" xfId="3710"/>
    <cellStyle name="Обычный 23 4 4 2" xfId="10908"/>
    <cellStyle name="Обычный 23 4 4 3" xfId="7627"/>
    <cellStyle name="Обычный 23 4 5" xfId="3711"/>
    <cellStyle name="Обычный 23 4 5 2" xfId="10909"/>
    <cellStyle name="Обычный 23 4 5 3" xfId="7628"/>
    <cellStyle name="Обычный 23 4 6" xfId="3712"/>
    <cellStyle name="Обычный 23 4 6 2" xfId="10910"/>
    <cellStyle name="Обычный 23 4 6 3" xfId="7629"/>
    <cellStyle name="Обычный 23 4 7" xfId="10901"/>
    <cellStyle name="Обычный 23 4 8" xfId="7620"/>
    <cellStyle name="Обычный 23 5" xfId="3713"/>
    <cellStyle name="Обычный 23 5 2" xfId="3714"/>
    <cellStyle name="Обычный 23 5 2 2" xfId="3715"/>
    <cellStyle name="Обычный 23 5 2 2 2" xfId="10913"/>
    <cellStyle name="Обычный 23 5 2 2 3" xfId="7632"/>
    <cellStyle name="Обычный 23 5 2 3" xfId="3716"/>
    <cellStyle name="Обычный 23 5 2 3 2" xfId="10914"/>
    <cellStyle name="Обычный 23 5 2 3 3" xfId="7633"/>
    <cellStyle name="Обычный 23 5 2 4" xfId="3717"/>
    <cellStyle name="Обычный 23 5 2 4 2" xfId="10915"/>
    <cellStyle name="Обычный 23 5 2 4 3" xfId="7634"/>
    <cellStyle name="Обычный 23 5 2 5" xfId="3718"/>
    <cellStyle name="Обычный 23 5 2 5 2" xfId="10916"/>
    <cellStyle name="Обычный 23 5 2 5 3" xfId="7635"/>
    <cellStyle name="Обычный 23 5 2 6" xfId="10912"/>
    <cellStyle name="Обычный 23 5 2 7" xfId="7631"/>
    <cellStyle name="Обычный 23 5 3" xfId="3719"/>
    <cellStyle name="Обычный 23 5 3 2" xfId="10917"/>
    <cellStyle name="Обычный 23 5 3 3" xfId="7636"/>
    <cellStyle name="Обычный 23 5 4" xfId="3720"/>
    <cellStyle name="Обычный 23 5 4 2" xfId="10918"/>
    <cellStyle name="Обычный 23 5 4 3" xfId="7637"/>
    <cellStyle name="Обычный 23 5 5" xfId="3721"/>
    <cellStyle name="Обычный 23 5 5 2" xfId="10919"/>
    <cellStyle name="Обычный 23 5 5 3" xfId="7638"/>
    <cellStyle name="Обычный 23 5 6" xfId="3722"/>
    <cellStyle name="Обычный 23 5 6 2" xfId="10920"/>
    <cellStyle name="Обычный 23 5 6 3" xfId="7639"/>
    <cellStyle name="Обычный 23 5 7" xfId="10911"/>
    <cellStyle name="Обычный 23 5 8" xfId="7630"/>
    <cellStyle name="Обычный 24" xfId="3723"/>
    <cellStyle name="Обычный 24 10" xfId="3724"/>
    <cellStyle name="Обычный 24 10 2" xfId="10922"/>
    <cellStyle name="Обычный 24 10 3" xfId="7641"/>
    <cellStyle name="Обычный 24 11" xfId="3725"/>
    <cellStyle name="Обычный 24 11 2" xfId="10923"/>
    <cellStyle name="Обычный 24 11 3" xfId="7642"/>
    <cellStyle name="Обычный 24 12" xfId="5632"/>
    <cellStyle name="Обычный 24 12 2" xfId="12170"/>
    <cellStyle name="Обычный 24 12 3" xfId="8875"/>
    <cellStyle name="Обычный 24 13" xfId="5707"/>
    <cellStyle name="Обычный 24 13 2" xfId="12245"/>
    <cellStyle name="Обычный 24 13 3" xfId="8950"/>
    <cellStyle name="Обычный 24 14" xfId="10921"/>
    <cellStyle name="Обычный 24 15" xfId="7640"/>
    <cellStyle name="Обычный 24 2" xfId="3726"/>
    <cellStyle name="Обычный 24 2 10" xfId="7643"/>
    <cellStyle name="Обычный 24 2 2" xfId="3727"/>
    <cellStyle name="Обычный 24 2 2 2" xfId="3728"/>
    <cellStyle name="Обычный 24 2 2 2 2" xfId="10926"/>
    <cellStyle name="Обычный 24 2 2 2 3" xfId="7645"/>
    <cellStyle name="Обычный 24 2 2 3" xfId="3729"/>
    <cellStyle name="Обычный 24 2 2 3 2" xfId="10927"/>
    <cellStyle name="Обычный 24 2 2 3 3" xfId="7646"/>
    <cellStyle name="Обычный 24 2 2 4" xfId="3730"/>
    <cellStyle name="Обычный 24 2 2 4 2" xfId="10928"/>
    <cellStyle name="Обычный 24 2 2 4 3" xfId="7647"/>
    <cellStyle name="Обычный 24 2 2 5" xfId="3731"/>
    <cellStyle name="Обычный 24 2 2 5 2" xfId="10929"/>
    <cellStyle name="Обычный 24 2 2 5 3" xfId="7648"/>
    <cellStyle name="Обычный 24 2 2 6" xfId="10925"/>
    <cellStyle name="Обычный 24 2 2 7" xfId="7644"/>
    <cellStyle name="Обычный 24 2 3" xfId="3732"/>
    <cellStyle name="Обычный 24 2 3 2" xfId="10930"/>
    <cellStyle name="Обычный 24 2 3 3" xfId="7649"/>
    <cellStyle name="Обычный 24 2 4" xfId="3733"/>
    <cellStyle name="Обычный 24 2 4 2" xfId="10931"/>
    <cellStyle name="Обычный 24 2 4 3" xfId="7650"/>
    <cellStyle name="Обычный 24 2 5" xfId="3734"/>
    <cellStyle name="Обычный 24 2 5 2" xfId="10932"/>
    <cellStyle name="Обычный 24 2 5 3" xfId="7651"/>
    <cellStyle name="Обычный 24 2 6" xfId="3735"/>
    <cellStyle name="Обычный 24 2 6 2" xfId="10933"/>
    <cellStyle name="Обычный 24 2 6 3" xfId="7652"/>
    <cellStyle name="Обычный 24 2 7" xfId="5633"/>
    <cellStyle name="Обычный 24 2 7 2" xfId="12171"/>
    <cellStyle name="Обычный 24 2 7 3" xfId="8876"/>
    <cellStyle name="Обычный 24 2 8" xfId="5708"/>
    <cellStyle name="Обычный 24 2 8 2" xfId="12246"/>
    <cellStyle name="Обычный 24 2 8 3" xfId="8951"/>
    <cellStyle name="Обычный 24 2 9" xfId="10924"/>
    <cellStyle name="Обычный 24 3" xfId="3736"/>
    <cellStyle name="Обычный 24 3 10" xfId="7653"/>
    <cellStyle name="Обычный 24 3 2" xfId="3737"/>
    <cellStyle name="Обычный 24 3 2 2" xfId="3738"/>
    <cellStyle name="Обычный 24 3 2 2 2" xfId="10936"/>
    <cellStyle name="Обычный 24 3 2 2 3" xfId="7655"/>
    <cellStyle name="Обычный 24 3 2 3" xfId="3739"/>
    <cellStyle name="Обычный 24 3 2 3 2" xfId="10937"/>
    <cellStyle name="Обычный 24 3 2 3 3" xfId="7656"/>
    <cellStyle name="Обычный 24 3 2 4" xfId="3740"/>
    <cellStyle name="Обычный 24 3 2 4 2" xfId="10938"/>
    <cellStyle name="Обычный 24 3 2 4 3" xfId="7657"/>
    <cellStyle name="Обычный 24 3 2 5" xfId="3741"/>
    <cellStyle name="Обычный 24 3 2 5 2" xfId="10939"/>
    <cellStyle name="Обычный 24 3 2 5 3" xfId="7658"/>
    <cellStyle name="Обычный 24 3 2 6" xfId="10935"/>
    <cellStyle name="Обычный 24 3 2 7" xfId="7654"/>
    <cellStyle name="Обычный 24 3 3" xfId="3742"/>
    <cellStyle name="Обычный 24 3 3 2" xfId="10940"/>
    <cellStyle name="Обычный 24 3 3 3" xfId="7659"/>
    <cellStyle name="Обычный 24 3 4" xfId="3743"/>
    <cellStyle name="Обычный 24 3 4 2" xfId="10941"/>
    <cellStyle name="Обычный 24 3 4 3" xfId="7660"/>
    <cellStyle name="Обычный 24 3 5" xfId="3744"/>
    <cellStyle name="Обычный 24 3 5 2" xfId="10942"/>
    <cellStyle name="Обычный 24 3 5 3" xfId="7661"/>
    <cellStyle name="Обычный 24 3 6" xfId="3745"/>
    <cellStyle name="Обычный 24 3 6 2" xfId="10943"/>
    <cellStyle name="Обычный 24 3 6 3" xfId="7662"/>
    <cellStyle name="Обычный 24 3 7" xfId="5634"/>
    <cellStyle name="Обычный 24 3 7 2" xfId="12172"/>
    <cellStyle name="Обычный 24 3 7 3" xfId="8877"/>
    <cellStyle name="Обычный 24 3 8" xfId="5709"/>
    <cellStyle name="Обычный 24 3 8 2" xfId="12247"/>
    <cellStyle name="Обычный 24 3 8 3" xfId="8952"/>
    <cellStyle name="Обычный 24 3 9" xfId="10934"/>
    <cellStyle name="Обычный 24 4" xfId="3746"/>
    <cellStyle name="Обычный 24 4 2" xfId="3747"/>
    <cellStyle name="Обычный 24 4 2 2" xfId="3748"/>
    <cellStyle name="Обычный 24 4 2 2 2" xfId="10946"/>
    <cellStyle name="Обычный 24 4 2 2 3" xfId="7665"/>
    <cellStyle name="Обычный 24 4 2 3" xfId="3749"/>
    <cellStyle name="Обычный 24 4 2 3 2" xfId="10947"/>
    <cellStyle name="Обычный 24 4 2 3 3" xfId="7666"/>
    <cellStyle name="Обычный 24 4 2 4" xfId="3750"/>
    <cellStyle name="Обычный 24 4 2 4 2" xfId="10948"/>
    <cellStyle name="Обычный 24 4 2 4 3" xfId="7667"/>
    <cellStyle name="Обычный 24 4 2 5" xfId="3751"/>
    <cellStyle name="Обычный 24 4 2 5 2" xfId="10949"/>
    <cellStyle name="Обычный 24 4 2 5 3" xfId="7668"/>
    <cellStyle name="Обычный 24 4 2 6" xfId="10945"/>
    <cellStyle name="Обычный 24 4 2 7" xfId="7664"/>
    <cellStyle name="Обычный 24 4 3" xfId="3752"/>
    <cellStyle name="Обычный 24 4 3 2" xfId="10950"/>
    <cellStyle name="Обычный 24 4 3 3" xfId="7669"/>
    <cellStyle name="Обычный 24 4 4" xfId="3753"/>
    <cellStyle name="Обычный 24 4 4 2" xfId="10951"/>
    <cellStyle name="Обычный 24 4 4 3" xfId="7670"/>
    <cellStyle name="Обычный 24 4 5" xfId="3754"/>
    <cellStyle name="Обычный 24 4 5 2" xfId="10952"/>
    <cellStyle name="Обычный 24 4 5 3" xfId="7671"/>
    <cellStyle name="Обычный 24 4 6" xfId="3755"/>
    <cellStyle name="Обычный 24 4 6 2" xfId="10953"/>
    <cellStyle name="Обычный 24 4 6 3" xfId="7672"/>
    <cellStyle name="Обычный 24 4 7" xfId="10944"/>
    <cellStyle name="Обычный 24 4 8" xfId="7663"/>
    <cellStyle name="Обычный 24 5" xfId="3756"/>
    <cellStyle name="Обычный 24 5 10" xfId="10954"/>
    <cellStyle name="Обычный 24 5 11" xfId="7673"/>
    <cellStyle name="Обычный 24 5 2" xfId="3757"/>
    <cellStyle name="Обычный 24 5 2 2" xfId="3758"/>
    <cellStyle name="Обычный 24 5 2 2 10" xfId="3759"/>
    <cellStyle name="Обычный 24 5 2 2 10 2" xfId="5737"/>
    <cellStyle name="Обычный 24 5 2 2 10 2 2" xfId="12274"/>
    <cellStyle name="Обычный 24 5 2 2 10 2 3" xfId="8979"/>
    <cellStyle name="Обычный 24 5 2 2 10 3" xfId="10957"/>
    <cellStyle name="Обычный 24 5 2 2 10 4" xfId="7676"/>
    <cellStyle name="Обычный 24 5 2 2 11" xfId="3760"/>
    <cellStyle name="Обычный 24 5 2 2 11 2" xfId="5738"/>
    <cellStyle name="Обычный 24 5 2 2 11 2 2" xfId="12275"/>
    <cellStyle name="Обычный 24 5 2 2 11 2 3" xfId="8980"/>
    <cellStyle name="Обычный 24 5 2 2 11 3" xfId="10958"/>
    <cellStyle name="Обычный 24 5 2 2 11 4" xfId="7677"/>
    <cellStyle name="Обычный 24 5 2 2 12" xfId="3761"/>
    <cellStyle name="Обычный 24 5 2 2 12 2" xfId="5739"/>
    <cellStyle name="Обычный 24 5 2 2 12 2 2" xfId="12276"/>
    <cellStyle name="Обычный 24 5 2 2 12 2 3" xfId="8981"/>
    <cellStyle name="Обычный 24 5 2 2 12 3" xfId="10959"/>
    <cellStyle name="Обычный 24 5 2 2 12 4" xfId="7678"/>
    <cellStyle name="Обычный 24 5 2 2 13" xfId="10956"/>
    <cellStyle name="Обычный 24 5 2 2 14" xfId="7675"/>
    <cellStyle name="Обычный 24 5 2 2 2" xfId="3762"/>
    <cellStyle name="Обычный 24 5 2 2 2 2" xfId="3763"/>
    <cellStyle name="Обычный 24 5 2 2 2 2 2" xfId="3764"/>
    <cellStyle name="Обычный 24 5 2 2 2 2 2 2" xfId="10962"/>
    <cellStyle name="Обычный 24 5 2 2 2 2 2 3" xfId="7681"/>
    <cellStyle name="Обычный 24 5 2 2 2 2 3" xfId="3765"/>
    <cellStyle name="Обычный 24 5 2 2 2 2 3 2" xfId="10963"/>
    <cellStyle name="Обычный 24 5 2 2 2 2 3 3" xfId="7682"/>
    <cellStyle name="Обычный 24 5 2 2 2 2 4" xfId="3766"/>
    <cellStyle name="Обычный 24 5 2 2 2 2 4 2" xfId="10964"/>
    <cellStyle name="Обычный 24 5 2 2 2 2 4 3" xfId="7683"/>
    <cellStyle name="Обычный 24 5 2 2 2 2 5" xfId="3767"/>
    <cellStyle name="Обычный 24 5 2 2 2 2 5 2" xfId="10965"/>
    <cellStyle name="Обычный 24 5 2 2 2 2 5 3" xfId="7684"/>
    <cellStyle name="Обычный 24 5 2 2 2 2 6" xfId="10961"/>
    <cellStyle name="Обычный 24 5 2 2 2 2 7" xfId="7680"/>
    <cellStyle name="Обычный 24 5 2 2 2 3" xfId="3768"/>
    <cellStyle name="Обычный 24 5 2 2 2 3 2" xfId="10966"/>
    <cellStyle name="Обычный 24 5 2 2 2 3 3" xfId="7685"/>
    <cellStyle name="Обычный 24 5 2 2 2 4" xfId="3769"/>
    <cellStyle name="Обычный 24 5 2 2 2 4 2" xfId="10967"/>
    <cellStyle name="Обычный 24 5 2 2 2 4 3" xfId="7686"/>
    <cellStyle name="Обычный 24 5 2 2 2 5" xfId="3770"/>
    <cellStyle name="Обычный 24 5 2 2 2 5 2" xfId="10968"/>
    <cellStyle name="Обычный 24 5 2 2 2 5 3" xfId="7687"/>
    <cellStyle name="Обычный 24 5 2 2 2 6" xfId="3771"/>
    <cellStyle name="Обычный 24 5 2 2 2 6 2" xfId="10969"/>
    <cellStyle name="Обычный 24 5 2 2 2 6 3" xfId="7688"/>
    <cellStyle name="Обычный 24 5 2 2 2 7" xfId="10960"/>
    <cellStyle name="Обычный 24 5 2 2 2 8" xfId="7679"/>
    <cellStyle name="Обычный 24 5 2 2 3" xfId="3772"/>
    <cellStyle name="Обычный 24 5 2 2 3 2" xfId="3773"/>
    <cellStyle name="Обычный 24 5 2 2 3 2 2" xfId="10971"/>
    <cellStyle name="Обычный 24 5 2 2 3 2 3" xfId="7690"/>
    <cellStyle name="Обычный 24 5 2 2 3 3" xfId="3774"/>
    <cellStyle name="Обычный 24 5 2 2 3 3 2" xfId="10972"/>
    <cellStyle name="Обычный 24 5 2 2 3 3 3" xfId="7691"/>
    <cellStyle name="Обычный 24 5 2 2 3 4" xfId="3775"/>
    <cellStyle name="Обычный 24 5 2 2 3 4 2" xfId="10973"/>
    <cellStyle name="Обычный 24 5 2 2 3 4 3" xfId="7692"/>
    <cellStyle name="Обычный 24 5 2 2 3 5" xfId="3776"/>
    <cellStyle name="Обычный 24 5 2 2 3 5 2" xfId="10974"/>
    <cellStyle name="Обычный 24 5 2 2 3 5 3" xfId="7693"/>
    <cellStyle name="Обычный 24 5 2 2 3 6" xfId="10970"/>
    <cellStyle name="Обычный 24 5 2 2 3 7" xfId="7689"/>
    <cellStyle name="Обычный 24 5 2 2 4" xfId="3777"/>
    <cellStyle name="Обычный 24 5 2 2 4 2" xfId="3778"/>
    <cellStyle name="Обычный 24 5 2 2 4 2 2" xfId="10976"/>
    <cellStyle name="Обычный 24 5 2 2 4 2 3" xfId="7695"/>
    <cellStyle name="Обычный 24 5 2 2 4 3" xfId="3779"/>
    <cellStyle name="Обычный 24 5 2 2 4 3 2" xfId="10977"/>
    <cellStyle name="Обычный 24 5 2 2 4 3 3" xfId="7696"/>
    <cellStyle name="Обычный 24 5 2 2 4 4" xfId="3780"/>
    <cellStyle name="Обычный 24 5 2 2 4 4 2" xfId="10978"/>
    <cellStyle name="Обычный 24 5 2 2 4 4 3" xfId="7697"/>
    <cellStyle name="Обычный 24 5 2 2 4 5" xfId="3781"/>
    <cellStyle name="Обычный 24 5 2 2 4 5 2" xfId="10979"/>
    <cellStyle name="Обычный 24 5 2 2 4 5 3" xfId="7698"/>
    <cellStyle name="Обычный 24 5 2 2 4 6" xfId="10975"/>
    <cellStyle name="Обычный 24 5 2 2 4 7" xfId="7694"/>
    <cellStyle name="Обычный 24 5 2 2 5" xfId="3782"/>
    <cellStyle name="Обычный 24 5 2 2 5 2" xfId="3783"/>
    <cellStyle name="Обычный 24 5 2 2 5 2 2" xfId="10981"/>
    <cellStyle name="Обычный 24 5 2 2 5 2 3" xfId="7700"/>
    <cellStyle name="Обычный 24 5 2 2 5 3" xfId="3784"/>
    <cellStyle name="Обычный 24 5 2 2 5 3 2" xfId="10982"/>
    <cellStyle name="Обычный 24 5 2 2 5 3 3" xfId="7701"/>
    <cellStyle name="Обычный 24 5 2 2 5 4" xfId="3785"/>
    <cellStyle name="Обычный 24 5 2 2 5 4 2" xfId="10983"/>
    <cellStyle name="Обычный 24 5 2 2 5 4 3" xfId="7702"/>
    <cellStyle name="Обычный 24 5 2 2 5 5" xfId="3786"/>
    <cellStyle name="Обычный 24 5 2 2 5 5 2" xfId="10984"/>
    <cellStyle name="Обычный 24 5 2 2 5 5 3" xfId="7703"/>
    <cellStyle name="Обычный 24 5 2 2 5 6" xfId="10980"/>
    <cellStyle name="Обычный 24 5 2 2 5 7" xfId="7699"/>
    <cellStyle name="Обычный 24 5 2 2 6" xfId="3787"/>
    <cellStyle name="Обычный 24 5 2 2 6 2" xfId="10985"/>
    <cellStyle name="Обычный 24 5 2 2 6 3" xfId="7704"/>
    <cellStyle name="Обычный 24 5 2 2 7" xfId="3788"/>
    <cellStyle name="Обычный 24 5 2 2 7 2" xfId="3789"/>
    <cellStyle name="Обычный 24 5 2 2 7 2 2" xfId="3790"/>
    <cellStyle name="Обычный 24 5 2 2 7 2 2 2" xfId="10988"/>
    <cellStyle name="Обычный 24 5 2 2 7 2 2 3" xfId="7707"/>
    <cellStyle name="Обычный 24 5 2 2 7 2 3" xfId="10987"/>
    <cellStyle name="Обычный 24 5 2 2 7 2 4" xfId="7706"/>
    <cellStyle name="Обычный 24 5 2 2 7 3" xfId="3791"/>
    <cellStyle name="Обычный 24 5 2 2 7 3 2" xfId="5740"/>
    <cellStyle name="Обычный 24 5 2 2 7 3 2 2" xfId="12277"/>
    <cellStyle name="Обычный 24 5 2 2 7 3 2 3" xfId="8982"/>
    <cellStyle name="Обычный 24 5 2 2 7 3 3" xfId="10989"/>
    <cellStyle name="Обычный 24 5 2 2 7 3 4" xfId="7708"/>
    <cellStyle name="Обычный 24 5 2 2 7 4" xfId="3792"/>
    <cellStyle name="Обычный 24 5 2 2 7 4 2" xfId="10990"/>
    <cellStyle name="Обычный 24 5 2 2 7 4 3" xfId="7709"/>
    <cellStyle name="Обычный 24 5 2 2 7 5" xfId="3793"/>
    <cellStyle name="Обычный 24 5 2 2 7 5 2" xfId="10991"/>
    <cellStyle name="Обычный 24 5 2 2 7 5 3" xfId="7710"/>
    <cellStyle name="Обычный 24 5 2 2 7 6" xfId="10986"/>
    <cellStyle name="Обычный 24 5 2 2 7 7" xfId="7705"/>
    <cellStyle name="Обычный 24 5 2 2 8" xfId="3794"/>
    <cellStyle name="Обычный 24 5 2 2 8 2" xfId="3795"/>
    <cellStyle name="Обычный 24 5 2 2 8 2 2" xfId="10993"/>
    <cellStyle name="Обычный 24 5 2 2 8 2 3" xfId="7712"/>
    <cellStyle name="Обычный 24 5 2 2 8 3" xfId="10992"/>
    <cellStyle name="Обычный 24 5 2 2 8 4" xfId="7711"/>
    <cellStyle name="Обычный 24 5 2 2 9" xfId="3796"/>
    <cellStyle name="Обычный 24 5 2 2 9 2" xfId="10994"/>
    <cellStyle name="Обычный 24 5 2 2 9 3" xfId="7713"/>
    <cellStyle name="Обычный 24 5 2 3" xfId="3797"/>
    <cellStyle name="Обычный 24 5 2 3 2" xfId="3798"/>
    <cellStyle name="Обычный 24 5 2 3 2 2" xfId="10996"/>
    <cellStyle name="Обычный 24 5 2 3 2 3" xfId="7715"/>
    <cellStyle name="Обычный 24 5 2 3 3" xfId="3799"/>
    <cellStyle name="Обычный 24 5 2 3 3 2" xfId="10997"/>
    <cellStyle name="Обычный 24 5 2 3 3 3" xfId="7716"/>
    <cellStyle name="Обычный 24 5 2 3 4" xfId="3800"/>
    <cellStyle name="Обычный 24 5 2 3 4 2" xfId="10998"/>
    <cellStyle name="Обычный 24 5 2 3 4 3" xfId="7717"/>
    <cellStyle name="Обычный 24 5 2 3 5" xfId="3801"/>
    <cellStyle name="Обычный 24 5 2 3 5 2" xfId="10999"/>
    <cellStyle name="Обычный 24 5 2 3 5 3" xfId="7718"/>
    <cellStyle name="Обычный 24 5 2 3 6" xfId="10995"/>
    <cellStyle name="Обычный 24 5 2 3 7" xfId="7714"/>
    <cellStyle name="Обычный 24 5 2 4" xfId="3802"/>
    <cellStyle name="Обычный 24 5 2 4 2" xfId="11000"/>
    <cellStyle name="Обычный 24 5 2 4 3" xfId="7719"/>
    <cellStyle name="Обычный 24 5 2 5" xfId="3803"/>
    <cellStyle name="Обычный 24 5 2 5 2" xfId="11001"/>
    <cellStyle name="Обычный 24 5 2 5 3" xfId="7720"/>
    <cellStyle name="Обычный 24 5 2 6" xfId="3804"/>
    <cellStyle name="Обычный 24 5 2 6 2" xfId="11002"/>
    <cellStyle name="Обычный 24 5 2 6 3" xfId="7721"/>
    <cellStyle name="Обычный 24 5 2 7" xfId="3805"/>
    <cellStyle name="Обычный 24 5 2 7 2" xfId="11003"/>
    <cellStyle name="Обычный 24 5 2 7 3" xfId="7722"/>
    <cellStyle name="Обычный 24 5 2 8" xfId="10955"/>
    <cellStyle name="Обычный 24 5 2 9" xfId="7674"/>
    <cellStyle name="Обычный 24 5 3" xfId="3806"/>
    <cellStyle name="Обычный 24 5 3 2" xfId="3807"/>
    <cellStyle name="Обычный 24 5 3 2 2" xfId="11005"/>
    <cellStyle name="Обычный 24 5 3 2 3" xfId="7724"/>
    <cellStyle name="Обычный 24 5 3 3" xfId="3808"/>
    <cellStyle name="Обычный 24 5 3 3 2" xfId="11006"/>
    <cellStyle name="Обычный 24 5 3 3 3" xfId="7725"/>
    <cellStyle name="Обычный 24 5 3 4" xfId="3809"/>
    <cellStyle name="Обычный 24 5 3 4 2" xfId="11007"/>
    <cellStyle name="Обычный 24 5 3 4 3" xfId="7726"/>
    <cellStyle name="Обычный 24 5 3 5" xfId="3810"/>
    <cellStyle name="Обычный 24 5 3 5 2" xfId="11008"/>
    <cellStyle name="Обычный 24 5 3 5 3" xfId="7727"/>
    <cellStyle name="Обычный 24 5 3 6" xfId="11004"/>
    <cellStyle name="Обычный 24 5 3 7" xfId="7723"/>
    <cellStyle name="Обычный 24 5 4" xfId="3811"/>
    <cellStyle name="Обычный 24 5 4 2" xfId="11009"/>
    <cellStyle name="Обычный 24 5 4 3" xfId="7728"/>
    <cellStyle name="Обычный 24 5 5" xfId="3812"/>
    <cellStyle name="Обычный 24 5 5 2" xfId="11010"/>
    <cellStyle name="Обычный 24 5 5 3" xfId="7729"/>
    <cellStyle name="Обычный 24 5 6" xfId="3813"/>
    <cellStyle name="Обычный 24 5 6 2" xfId="11011"/>
    <cellStyle name="Обычный 24 5 6 3" xfId="7730"/>
    <cellStyle name="Обычный 24 5 7" xfId="3814"/>
    <cellStyle name="Обычный 24 5 7 2" xfId="11012"/>
    <cellStyle name="Обычный 24 5 7 3" xfId="7731"/>
    <cellStyle name="Обычный 24 5 8" xfId="5635"/>
    <cellStyle name="Обычный 24 5 8 2" xfId="12173"/>
    <cellStyle name="Обычный 24 5 8 3" xfId="8878"/>
    <cellStyle name="Обычный 24 5 9" xfId="5710"/>
    <cellStyle name="Обычный 24 5 9 2" xfId="12248"/>
    <cellStyle name="Обычный 24 5 9 3" xfId="8953"/>
    <cellStyle name="Обычный 24 6" xfId="3815"/>
    <cellStyle name="Обычный 24 6 2" xfId="3816"/>
    <cellStyle name="Обычный 24 6 2 2" xfId="11014"/>
    <cellStyle name="Обычный 24 6 2 3" xfId="7733"/>
    <cellStyle name="Обычный 24 6 3" xfId="3817"/>
    <cellStyle name="Обычный 24 6 3 2" xfId="11015"/>
    <cellStyle name="Обычный 24 6 3 3" xfId="7734"/>
    <cellStyle name="Обычный 24 6 4" xfId="3818"/>
    <cellStyle name="Обычный 24 6 4 2" xfId="11016"/>
    <cellStyle name="Обычный 24 6 4 3" xfId="7735"/>
    <cellStyle name="Обычный 24 6 5" xfId="3819"/>
    <cellStyle name="Обычный 24 6 5 2" xfId="11017"/>
    <cellStyle name="Обычный 24 6 5 3" xfId="7736"/>
    <cellStyle name="Обычный 24 6 6" xfId="11013"/>
    <cellStyle name="Обычный 24 6 7" xfId="7732"/>
    <cellStyle name="Обычный 24 7" xfId="3820"/>
    <cellStyle name="Обычный 24 7 2" xfId="3821"/>
    <cellStyle name="Обычный 24 7 2 2" xfId="11019"/>
    <cellStyle name="Обычный 24 7 2 3" xfId="7738"/>
    <cellStyle name="Обычный 24 7 3" xfId="3822"/>
    <cellStyle name="Обычный 24 7 3 2" xfId="11020"/>
    <cellStyle name="Обычный 24 7 3 3" xfId="7739"/>
    <cellStyle name="Обычный 24 7 4" xfId="3823"/>
    <cellStyle name="Обычный 24 7 4 2" xfId="11021"/>
    <cellStyle name="Обычный 24 7 4 3" xfId="7740"/>
    <cellStyle name="Обычный 24 7 5" xfId="3824"/>
    <cellStyle name="Обычный 24 7 5 2" xfId="11022"/>
    <cellStyle name="Обычный 24 7 5 3" xfId="7741"/>
    <cellStyle name="Обычный 24 7 6" xfId="3825"/>
    <cellStyle name="Обычный 24 7 6 2" xfId="11023"/>
    <cellStyle name="Обычный 24 7 6 3" xfId="7742"/>
    <cellStyle name="Обычный 24 7 7" xfId="3826"/>
    <cellStyle name="Обычный 24 7 7 2" xfId="11024"/>
    <cellStyle name="Обычный 24 7 7 3" xfId="7743"/>
    <cellStyle name="Обычный 24 7 8" xfId="11018"/>
    <cellStyle name="Обычный 24 7 9" xfId="7737"/>
    <cellStyle name="Обычный 24 8" xfId="3827"/>
    <cellStyle name="Обычный 24 8 2" xfId="11025"/>
    <cellStyle name="Обычный 24 8 3" xfId="7744"/>
    <cellStyle name="Обычный 24 9" xfId="3828"/>
    <cellStyle name="Обычный 24 9 2" xfId="11026"/>
    <cellStyle name="Обычный 24 9 3" xfId="7745"/>
    <cellStyle name="Обычный 25" xfId="3829"/>
    <cellStyle name="Обычный 25 2" xfId="3830"/>
    <cellStyle name="Обычный 25 2 2" xfId="3831"/>
    <cellStyle name="Обычный 25 2 2 2" xfId="3832"/>
    <cellStyle name="Обычный 25 2 2 2 2" xfId="11029"/>
    <cellStyle name="Обычный 25 2 2 2 3" xfId="7748"/>
    <cellStyle name="Обычный 25 2 2 3" xfId="3833"/>
    <cellStyle name="Обычный 25 2 2 3 2" xfId="11030"/>
    <cellStyle name="Обычный 25 2 2 3 3" xfId="7749"/>
    <cellStyle name="Обычный 25 2 2 4" xfId="3834"/>
    <cellStyle name="Обычный 25 2 2 4 2" xfId="11031"/>
    <cellStyle name="Обычный 25 2 2 4 3" xfId="7750"/>
    <cellStyle name="Обычный 25 2 2 5" xfId="3835"/>
    <cellStyle name="Обычный 25 2 2 5 2" xfId="11032"/>
    <cellStyle name="Обычный 25 2 2 5 3" xfId="7751"/>
    <cellStyle name="Обычный 25 2 2 6" xfId="11028"/>
    <cellStyle name="Обычный 25 2 2 7" xfId="7747"/>
    <cellStyle name="Обычный 25 2 3" xfId="3836"/>
    <cellStyle name="Обычный 25 2 3 2" xfId="11033"/>
    <cellStyle name="Обычный 25 2 3 3" xfId="7752"/>
    <cellStyle name="Обычный 25 2 4" xfId="3837"/>
    <cellStyle name="Обычный 25 2 4 2" xfId="11034"/>
    <cellStyle name="Обычный 25 2 4 3" xfId="7753"/>
    <cellStyle name="Обычный 25 2 5" xfId="3838"/>
    <cellStyle name="Обычный 25 2 5 2" xfId="11035"/>
    <cellStyle name="Обычный 25 2 5 3" xfId="7754"/>
    <cellStyle name="Обычный 25 2 6" xfId="3839"/>
    <cellStyle name="Обычный 25 2 6 2" xfId="11036"/>
    <cellStyle name="Обычный 25 2 6 3" xfId="7755"/>
    <cellStyle name="Обычный 25 2 7" xfId="11027"/>
    <cellStyle name="Обычный 25 2 8" xfId="7746"/>
    <cellStyle name="Обычный 25 3" xfId="3840"/>
    <cellStyle name="Обычный 25 3 2" xfId="3841"/>
    <cellStyle name="Обычный 25 3 2 2" xfId="3842"/>
    <cellStyle name="Обычный 25 3 2 2 2" xfId="11039"/>
    <cellStyle name="Обычный 25 3 2 2 3" xfId="7758"/>
    <cellStyle name="Обычный 25 3 2 3" xfId="3843"/>
    <cellStyle name="Обычный 25 3 2 3 2" xfId="11040"/>
    <cellStyle name="Обычный 25 3 2 3 3" xfId="7759"/>
    <cellStyle name="Обычный 25 3 2 4" xfId="3844"/>
    <cellStyle name="Обычный 25 3 2 4 2" xfId="11041"/>
    <cellStyle name="Обычный 25 3 2 4 3" xfId="7760"/>
    <cellStyle name="Обычный 25 3 2 5" xfId="3845"/>
    <cellStyle name="Обычный 25 3 2 5 2" xfId="11042"/>
    <cellStyle name="Обычный 25 3 2 5 3" xfId="7761"/>
    <cellStyle name="Обычный 25 3 2 6" xfId="11038"/>
    <cellStyle name="Обычный 25 3 2 7" xfId="7757"/>
    <cellStyle name="Обычный 25 3 3" xfId="3846"/>
    <cellStyle name="Обычный 25 3 3 2" xfId="11043"/>
    <cellStyle name="Обычный 25 3 3 3" xfId="7762"/>
    <cellStyle name="Обычный 25 3 4" xfId="3847"/>
    <cellStyle name="Обычный 25 3 4 2" xfId="11044"/>
    <cellStyle name="Обычный 25 3 4 3" xfId="7763"/>
    <cellStyle name="Обычный 25 3 5" xfId="3848"/>
    <cellStyle name="Обычный 25 3 5 2" xfId="11045"/>
    <cellStyle name="Обычный 25 3 5 3" xfId="7764"/>
    <cellStyle name="Обычный 25 3 6" xfId="3849"/>
    <cellStyle name="Обычный 25 3 6 2" xfId="11046"/>
    <cellStyle name="Обычный 25 3 6 3" xfId="7765"/>
    <cellStyle name="Обычный 25 3 7" xfId="11037"/>
    <cellStyle name="Обычный 25 3 8" xfId="7756"/>
    <cellStyle name="Обычный 25 4" xfId="3850"/>
    <cellStyle name="Обычный 25 4 2" xfId="3851"/>
    <cellStyle name="Обычный 25 4 2 2" xfId="3852"/>
    <cellStyle name="Обычный 25 4 2 2 2" xfId="11049"/>
    <cellStyle name="Обычный 25 4 2 2 3" xfId="7768"/>
    <cellStyle name="Обычный 25 4 2 3" xfId="3853"/>
    <cellStyle name="Обычный 25 4 2 3 2" xfId="11050"/>
    <cellStyle name="Обычный 25 4 2 3 3" xfId="7769"/>
    <cellStyle name="Обычный 25 4 2 4" xfId="3854"/>
    <cellStyle name="Обычный 25 4 2 4 2" xfId="11051"/>
    <cellStyle name="Обычный 25 4 2 4 3" xfId="7770"/>
    <cellStyle name="Обычный 25 4 2 5" xfId="3855"/>
    <cellStyle name="Обычный 25 4 2 5 2" xfId="11052"/>
    <cellStyle name="Обычный 25 4 2 5 3" xfId="7771"/>
    <cellStyle name="Обычный 25 4 2 6" xfId="11048"/>
    <cellStyle name="Обычный 25 4 2 7" xfId="7767"/>
    <cellStyle name="Обычный 25 4 3" xfId="3856"/>
    <cellStyle name="Обычный 25 4 3 2" xfId="11053"/>
    <cellStyle name="Обычный 25 4 3 3" xfId="7772"/>
    <cellStyle name="Обычный 25 4 4" xfId="3857"/>
    <cellStyle name="Обычный 25 4 4 2" xfId="11054"/>
    <cellStyle name="Обычный 25 4 4 3" xfId="7773"/>
    <cellStyle name="Обычный 25 4 5" xfId="3858"/>
    <cellStyle name="Обычный 25 4 5 2" xfId="11055"/>
    <cellStyle name="Обычный 25 4 5 3" xfId="7774"/>
    <cellStyle name="Обычный 25 4 6" xfId="3859"/>
    <cellStyle name="Обычный 25 4 6 2" xfId="11056"/>
    <cellStyle name="Обычный 25 4 6 3" xfId="7775"/>
    <cellStyle name="Обычный 25 4 7" xfId="11047"/>
    <cellStyle name="Обычный 25 4 8" xfId="7766"/>
    <cellStyle name="Обычный 25 5" xfId="3860"/>
    <cellStyle name="Обычный 25 5 2" xfId="3861"/>
    <cellStyle name="Обычный 25 5 2 2" xfId="3862"/>
    <cellStyle name="Обычный 25 5 2 2 2" xfId="11059"/>
    <cellStyle name="Обычный 25 5 2 2 3" xfId="7778"/>
    <cellStyle name="Обычный 25 5 2 3" xfId="3863"/>
    <cellStyle name="Обычный 25 5 2 3 2" xfId="11060"/>
    <cellStyle name="Обычный 25 5 2 3 3" xfId="7779"/>
    <cellStyle name="Обычный 25 5 2 4" xfId="3864"/>
    <cellStyle name="Обычный 25 5 2 4 2" xfId="11061"/>
    <cellStyle name="Обычный 25 5 2 4 3" xfId="7780"/>
    <cellStyle name="Обычный 25 5 2 5" xfId="3865"/>
    <cellStyle name="Обычный 25 5 2 5 2" xfId="11062"/>
    <cellStyle name="Обычный 25 5 2 5 3" xfId="7781"/>
    <cellStyle name="Обычный 25 5 2 6" xfId="11058"/>
    <cellStyle name="Обычный 25 5 2 7" xfId="7777"/>
    <cellStyle name="Обычный 25 5 3" xfId="3866"/>
    <cellStyle name="Обычный 25 5 3 2" xfId="11063"/>
    <cellStyle name="Обычный 25 5 3 3" xfId="7782"/>
    <cellStyle name="Обычный 25 5 4" xfId="3867"/>
    <cellStyle name="Обычный 25 5 4 2" xfId="11064"/>
    <cellStyle name="Обычный 25 5 4 3" xfId="7783"/>
    <cellStyle name="Обычный 25 5 5" xfId="3868"/>
    <cellStyle name="Обычный 25 5 5 2" xfId="11065"/>
    <cellStyle name="Обычный 25 5 5 3" xfId="7784"/>
    <cellStyle name="Обычный 25 5 6" xfId="3869"/>
    <cellStyle name="Обычный 25 5 6 2" xfId="11066"/>
    <cellStyle name="Обычный 25 5 6 3" xfId="7785"/>
    <cellStyle name="Обычный 25 5 7" xfId="11057"/>
    <cellStyle name="Обычный 25 5 8" xfId="7776"/>
    <cellStyle name="Обычный 26" xfId="3870"/>
    <cellStyle name="Обычный 26 2" xfId="3871"/>
    <cellStyle name="Обычный 26 2 2" xfId="3872"/>
    <cellStyle name="Обычный 26 2 2 2" xfId="3873"/>
    <cellStyle name="Обычный 26 2 2 2 2" xfId="11069"/>
    <cellStyle name="Обычный 26 2 2 2 3" xfId="7788"/>
    <cellStyle name="Обычный 26 2 2 3" xfId="3874"/>
    <cellStyle name="Обычный 26 2 2 3 2" xfId="11070"/>
    <cellStyle name="Обычный 26 2 2 3 3" xfId="7789"/>
    <cellStyle name="Обычный 26 2 2 4" xfId="3875"/>
    <cellStyle name="Обычный 26 2 2 4 2" xfId="11071"/>
    <cellStyle name="Обычный 26 2 2 4 3" xfId="7790"/>
    <cellStyle name="Обычный 26 2 2 5" xfId="3876"/>
    <cellStyle name="Обычный 26 2 2 5 2" xfId="11072"/>
    <cellStyle name="Обычный 26 2 2 5 3" xfId="7791"/>
    <cellStyle name="Обычный 26 2 2 6" xfId="11068"/>
    <cellStyle name="Обычный 26 2 2 7" xfId="7787"/>
    <cellStyle name="Обычный 26 2 3" xfId="3877"/>
    <cellStyle name="Обычный 26 2 3 2" xfId="11073"/>
    <cellStyle name="Обычный 26 2 3 3" xfId="7792"/>
    <cellStyle name="Обычный 26 2 4" xfId="3878"/>
    <cellStyle name="Обычный 26 2 4 2" xfId="11074"/>
    <cellStyle name="Обычный 26 2 4 3" xfId="7793"/>
    <cellStyle name="Обычный 26 2 5" xfId="3879"/>
    <cellStyle name="Обычный 26 2 5 2" xfId="11075"/>
    <cellStyle name="Обычный 26 2 5 3" xfId="7794"/>
    <cellStyle name="Обычный 26 2 6" xfId="3880"/>
    <cellStyle name="Обычный 26 2 6 2" xfId="11076"/>
    <cellStyle name="Обычный 26 2 6 3" xfId="7795"/>
    <cellStyle name="Обычный 26 2 7" xfId="11067"/>
    <cellStyle name="Обычный 26 2 8" xfId="7786"/>
    <cellStyle name="Обычный 26 3" xfId="3881"/>
    <cellStyle name="Обычный 26 3 2" xfId="3882"/>
    <cellStyle name="Обычный 26 3 2 2" xfId="3883"/>
    <cellStyle name="Обычный 26 3 2 2 2" xfId="11079"/>
    <cellStyle name="Обычный 26 3 2 2 3" xfId="7798"/>
    <cellStyle name="Обычный 26 3 2 3" xfId="3884"/>
    <cellStyle name="Обычный 26 3 2 3 2" xfId="11080"/>
    <cellStyle name="Обычный 26 3 2 3 3" xfId="7799"/>
    <cellStyle name="Обычный 26 3 2 4" xfId="3885"/>
    <cellStyle name="Обычный 26 3 2 4 2" xfId="11081"/>
    <cellStyle name="Обычный 26 3 2 4 3" xfId="7800"/>
    <cellStyle name="Обычный 26 3 2 5" xfId="3886"/>
    <cellStyle name="Обычный 26 3 2 5 2" xfId="11082"/>
    <cellStyle name="Обычный 26 3 2 5 3" xfId="7801"/>
    <cellStyle name="Обычный 26 3 2 6" xfId="11078"/>
    <cellStyle name="Обычный 26 3 2 7" xfId="7797"/>
    <cellStyle name="Обычный 26 3 3" xfId="3887"/>
    <cellStyle name="Обычный 26 3 3 2" xfId="11083"/>
    <cellStyle name="Обычный 26 3 3 3" xfId="7802"/>
    <cellStyle name="Обычный 26 3 4" xfId="3888"/>
    <cellStyle name="Обычный 26 3 4 2" xfId="11084"/>
    <cellStyle name="Обычный 26 3 4 3" xfId="7803"/>
    <cellStyle name="Обычный 26 3 5" xfId="3889"/>
    <cellStyle name="Обычный 26 3 5 2" xfId="11085"/>
    <cellStyle name="Обычный 26 3 5 3" xfId="7804"/>
    <cellStyle name="Обычный 26 3 6" xfId="3890"/>
    <cellStyle name="Обычный 26 3 6 2" xfId="11086"/>
    <cellStyle name="Обычный 26 3 6 3" xfId="7805"/>
    <cellStyle name="Обычный 26 3 7" xfId="11077"/>
    <cellStyle name="Обычный 26 3 8" xfId="7796"/>
    <cellStyle name="Обычный 26 4" xfId="3891"/>
    <cellStyle name="Обычный 26 4 2" xfId="3892"/>
    <cellStyle name="Обычный 26 4 2 2" xfId="3893"/>
    <cellStyle name="Обычный 26 4 2 2 2" xfId="11089"/>
    <cellStyle name="Обычный 26 4 2 2 3" xfId="7808"/>
    <cellStyle name="Обычный 26 4 2 3" xfId="3894"/>
    <cellStyle name="Обычный 26 4 2 3 2" xfId="11090"/>
    <cellStyle name="Обычный 26 4 2 3 3" xfId="7809"/>
    <cellStyle name="Обычный 26 4 2 4" xfId="3895"/>
    <cellStyle name="Обычный 26 4 2 4 2" xfId="11091"/>
    <cellStyle name="Обычный 26 4 2 4 3" xfId="7810"/>
    <cellStyle name="Обычный 26 4 2 5" xfId="3896"/>
    <cellStyle name="Обычный 26 4 2 5 2" xfId="11092"/>
    <cellStyle name="Обычный 26 4 2 5 3" xfId="7811"/>
    <cellStyle name="Обычный 26 4 2 6" xfId="11088"/>
    <cellStyle name="Обычный 26 4 2 7" xfId="7807"/>
    <cellStyle name="Обычный 26 4 3" xfId="3897"/>
    <cellStyle name="Обычный 26 4 3 2" xfId="11093"/>
    <cellStyle name="Обычный 26 4 3 3" xfId="7812"/>
    <cellStyle name="Обычный 26 4 4" xfId="3898"/>
    <cellStyle name="Обычный 26 4 4 2" xfId="11094"/>
    <cellStyle name="Обычный 26 4 4 3" xfId="7813"/>
    <cellStyle name="Обычный 26 4 5" xfId="3899"/>
    <cellStyle name="Обычный 26 4 5 2" xfId="11095"/>
    <cellStyle name="Обычный 26 4 5 3" xfId="7814"/>
    <cellStyle name="Обычный 26 4 6" xfId="3900"/>
    <cellStyle name="Обычный 26 4 6 2" xfId="11096"/>
    <cellStyle name="Обычный 26 4 6 3" xfId="7815"/>
    <cellStyle name="Обычный 26 4 7" xfId="11087"/>
    <cellStyle name="Обычный 26 4 8" xfId="7806"/>
    <cellStyle name="Обычный 26 5" xfId="3901"/>
    <cellStyle name="Обычный 26 5 2" xfId="3902"/>
    <cellStyle name="Обычный 26 5 2 2" xfId="3903"/>
    <cellStyle name="Обычный 26 5 2 2 2" xfId="11099"/>
    <cellStyle name="Обычный 26 5 2 2 3" xfId="7818"/>
    <cellStyle name="Обычный 26 5 2 3" xfId="3904"/>
    <cellStyle name="Обычный 26 5 2 3 2" xfId="11100"/>
    <cellStyle name="Обычный 26 5 2 3 3" xfId="7819"/>
    <cellStyle name="Обычный 26 5 2 4" xfId="3905"/>
    <cellStyle name="Обычный 26 5 2 4 2" xfId="11101"/>
    <cellStyle name="Обычный 26 5 2 4 3" xfId="7820"/>
    <cellStyle name="Обычный 26 5 2 5" xfId="3906"/>
    <cellStyle name="Обычный 26 5 2 5 2" xfId="11102"/>
    <cellStyle name="Обычный 26 5 2 5 3" xfId="7821"/>
    <cellStyle name="Обычный 26 5 2 6" xfId="11098"/>
    <cellStyle name="Обычный 26 5 2 7" xfId="7817"/>
    <cellStyle name="Обычный 26 5 3" xfId="3907"/>
    <cellStyle name="Обычный 26 5 3 2" xfId="11103"/>
    <cellStyle name="Обычный 26 5 3 3" xfId="7822"/>
    <cellStyle name="Обычный 26 5 4" xfId="3908"/>
    <cellStyle name="Обычный 26 5 4 2" xfId="11104"/>
    <cellStyle name="Обычный 26 5 4 3" xfId="7823"/>
    <cellStyle name="Обычный 26 5 5" xfId="3909"/>
    <cellStyle name="Обычный 26 5 5 2" xfId="11105"/>
    <cellStyle name="Обычный 26 5 5 3" xfId="7824"/>
    <cellStyle name="Обычный 26 5 6" xfId="3910"/>
    <cellStyle name="Обычный 26 5 6 2" xfId="11106"/>
    <cellStyle name="Обычный 26 5 6 3" xfId="7825"/>
    <cellStyle name="Обычный 26 5 7" xfId="11097"/>
    <cellStyle name="Обычный 26 5 8" xfId="7816"/>
    <cellStyle name="Обычный 27" xfId="3911"/>
    <cellStyle name="Обычный 27 10" xfId="3912"/>
    <cellStyle name="Обычный 27 10 2" xfId="11108"/>
    <cellStyle name="Обычный 27 10 3" xfId="7827"/>
    <cellStyle name="Обычный 27 11" xfId="11107"/>
    <cellStyle name="Обычный 27 12" xfId="7826"/>
    <cellStyle name="Обычный 27 2" xfId="3913"/>
    <cellStyle name="Обычный 27 2 2" xfId="3914"/>
    <cellStyle name="Обычный 27 2 2 2" xfId="3915"/>
    <cellStyle name="Обычный 27 2 2 2 2" xfId="11111"/>
    <cellStyle name="Обычный 27 2 2 2 3" xfId="7830"/>
    <cellStyle name="Обычный 27 2 2 3" xfId="3916"/>
    <cellStyle name="Обычный 27 2 2 3 2" xfId="11112"/>
    <cellStyle name="Обычный 27 2 2 3 3" xfId="7831"/>
    <cellStyle name="Обычный 27 2 2 4" xfId="3917"/>
    <cellStyle name="Обычный 27 2 2 4 2" xfId="11113"/>
    <cellStyle name="Обычный 27 2 2 4 3" xfId="7832"/>
    <cellStyle name="Обычный 27 2 2 5" xfId="3918"/>
    <cellStyle name="Обычный 27 2 2 5 2" xfId="11114"/>
    <cellStyle name="Обычный 27 2 2 5 3" xfId="7833"/>
    <cellStyle name="Обычный 27 2 2 6" xfId="11110"/>
    <cellStyle name="Обычный 27 2 2 7" xfId="7829"/>
    <cellStyle name="Обычный 27 2 3" xfId="3919"/>
    <cellStyle name="Обычный 27 2 3 2" xfId="11115"/>
    <cellStyle name="Обычный 27 2 3 3" xfId="7834"/>
    <cellStyle name="Обычный 27 2 4" xfId="3920"/>
    <cellStyle name="Обычный 27 2 4 2" xfId="11116"/>
    <cellStyle name="Обычный 27 2 4 3" xfId="7835"/>
    <cellStyle name="Обычный 27 2 5" xfId="3921"/>
    <cellStyle name="Обычный 27 2 5 2" xfId="11117"/>
    <cellStyle name="Обычный 27 2 5 3" xfId="7836"/>
    <cellStyle name="Обычный 27 2 6" xfId="3922"/>
    <cellStyle name="Обычный 27 2 6 2" xfId="11118"/>
    <cellStyle name="Обычный 27 2 6 3" xfId="7837"/>
    <cellStyle name="Обычный 27 2 7" xfId="11109"/>
    <cellStyle name="Обычный 27 2 8" xfId="7828"/>
    <cellStyle name="Обычный 27 3" xfId="3923"/>
    <cellStyle name="Обычный 27 3 2" xfId="3924"/>
    <cellStyle name="Обычный 27 3 2 2" xfId="3925"/>
    <cellStyle name="Обычный 27 3 2 2 2" xfId="11121"/>
    <cellStyle name="Обычный 27 3 2 2 3" xfId="7840"/>
    <cellStyle name="Обычный 27 3 2 3" xfId="3926"/>
    <cellStyle name="Обычный 27 3 2 3 2" xfId="11122"/>
    <cellStyle name="Обычный 27 3 2 3 3" xfId="7841"/>
    <cellStyle name="Обычный 27 3 2 4" xfId="3927"/>
    <cellStyle name="Обычный 27 3 2 4 2" xfId="11123"/>
    <cellStyle name="Обычный 27 3 2 4 3" xfId="7842"/>
    <cellStyle name="Обычный 27 3 2 5" xfId="3928"/>
    <cellStyle name="Обычный 27 3 2 5 2" xfId="11124"/>
    <cellStyle name="Обычный 27 3 2 5 3" xfId="7843"/>
    <cellStyle name="Обычный 27 3 2 6" xfId="11120"/>
    <cellStyle name="Обычный 27 3 2 7" xfId="7839"/>
    <cellStyle name="Обычный 27 3 3" xfId="3929"/>
    <cellStyle name="Обычный 27 3 3 2" xfId="11125"/>
    <cellStyle name="Обычный 27 3 3 3" xfId="7844"/>
    <cellStyle name="Обычный 27 3 4" xfId="3930"/>
    <cellStyle name="Обычный 27 3 4 2" xfId="11126"/>
    <cellStyle name="Обычный 27 3 4 3" xfId="7845"/>
    <cellStyle name="Обычный 27 3 5" xfId="3931"/>
    <cellStyle name="Обычный 27 3 5 2" xfId="11127"/>
    <cellStyle name="Обычный 27 3 5 3" xfId="7846"/>
    <cellStyle name="Обычный 27 3 6" xfId="3932"/>
    <cellStyle name="Обычный 27 3 6 2" xfId="11128"/>
    <cellStyle name="Обычный 27 3 6 3" xfId="7847"/>
    <cellStyle name="Обычный 27 3 7" xfId="11119"/>
    <cellStyle name="Обычный 27 3 8" xfId="7838"/>
    <cellStyle name="Обычный 27 4" xfId="3933"/>
    <cellStyle name="Обычный 27 4 2" xfId="3934"/>
    <cellStyle name="Обычный 27 4 2 2" xfId="3935"/>
    <cellStyle name="Обычный 27 4 2 2 2" xfId="11131"/>
    <cellStyle name="Обычный 27 4 2 2 3" xfId="7850"/>
    <cellStyle name="Обычный 27 4 2 3" xfId="3936"/>
    <cellStyle name="Обычный 27 4 2 3 2" xfId="11132"/>
    <cellStyle name="Обычный 27 4 2 3 3" xfId="7851"/>
    <cellStyle name="Обычный 27 4 2 4" xfId="3937"/>
    <cellStyle name="Обычный 27 4 2 4 2" xfId="11133"/>
    <cellStyle name="Обычный 27 4 2 4 3" xfId="7852"/>
    <cellStyle name="Обычный 27 4 2 5" xfId="3938"/>
    <cellStyle name="Обычный 27 4 2 5 2" xfId="11134"/>
    <cellStyle name="Обычный 27 4 2 5 3" xfId="7853"/>
    <cellStyle name="Обычный 27 4 2 6" xfId="11130"/>
    <cellStyle name="Обычный 27 4 2 7" xfId="7849"/>
    <cellStyle name="Обычный 27 4 3" xfId="3939"/>
    <cellStyle name="Обычный 27 4 3 2" xfId="11135"/>
    <cellStyle name="Обычный 27 4 3 3" xfId="7854"/>
    <cellStyle name="Обычный 27 4 4" xfId="3940"/>
    <cellStyle name="Обычный 27 4 4 2" xfId="11136"/>
    <cellStyle name="Обычный 27 4 4 3" xfId="7855"/>
    <cellStyle name="Обычный 27 4 5" xfId="3941"/>
    <cellStyle name="Обычный 27 4 5 2" xfId="11137"/>
    <cellStyle name="Обычный 27 4 5 3" xfId="7856"/>
    <cellStyle name="Обычный 27 4 6" xfId="3942"/>
    <cellStyle name="Обычный 27 4 6 2" xfId="11138"/>
    <cellStyle name="Обычный 27 4 6 3" xfId="7857"/>
    <cellStyle name="Обычный 27 4 7" xfId="11129"/>
    <cellStyle name="Обычный 27 4 8" xfId="7848"/>
    <cellStyle name="Обычный 27 5" xfId="3943"/>
    <cellStyle name="Обычный 27 5 10" xfId="11139"/>
    <cellStyle name="Обычный 27 5 11" xfId="7858"/>
    <cellStyle name="Обычный 27 5 2" xfId="3944"/>
    <cellStyle name="Обычный 27 5 2 2" xfId="3945"/>
    <cellStyle name="Обычный 27 5 2 2 10" xfId="11141"/>
    <cellStyle name="Обычный 27 5 2 2 11" xfId="7860"/>
    <cellStyle name="Обычный 27 5 2 2 2" xfId="3946"/>
    <cellStyle name="Обычный 27 5 2 2 2 2" xfId="3947"/>
    <cellStyle name="Обычный 27 5 2 2 2 2 2" xfId="11143"/>
    <cellStyle name="Обычный 27 5 2 2 2 2 3" xfId="7862"/>
    <cellStyle name="Обычный 27 5 2 2 2 3" xfId="3948"/>
    <cellStyle name="Обычный 27 5 2 2 2 3 2" xfId="11144"/>
    <cellStyle name="Обычный 27 5 2 2 2 3 3" xfId="7863"/>
    <cellStyle name="Обычный 27 5 2 2 2 4" xfId="3949"/>
    <cellStyle name="Обычный 27 5 2 2 2 4 2" xfId="11145"/>
    <cellStyle name="Обычный 27 5 2 2 2 4 3" xfId="7864"/>
    <cellStyle name="Обычный 27 5 2 2 2 5" xfId="3950"/>
    <cellStyle name="Обычный 27 5 2 2 2 5 2" xfId="11146"/>
    <cellStyle name="Обычный 27 5 2 2 2 5 3" xfId="7865"/>
    <cellStyle name="Обычный 27 5 2 2 2 6" xfId="11142"/>
    <cellStyle name="Обычный 27 5 2 2 2 7" xfId="7861"/>
    <cellStyle name="Обычный 27 5 2 2 3" xfId="3951"/>
    <cellStyle name="Обычный 27 5 2 2 3 2" xfId="3952"/>
    <cellStyle name="Обычный 27 5 2 2 3 2 2" xfId="11148"/>
    <cellStyle name="Обычный 27 5 2 2 3 2 3" xfId="7867"/>
    <cellStyle name="Обычный 27 5 2 2 3 3" xfId="3953"/>
    <cellStyle name="Обычный 27 5 2 2 3 3 2" xfId="11149"/>
    <cellStyle name="Обычный 27 5 2 2 3 3 3" xfId="7868"/>
    <cellStyle name="Обычный 27 5 2 2 3 4" xfId="3954"/>
    <cellStyle name="Обычный 27 5 2 2 3 4 2" xfId="11150"/>
    <cellStyle name="Обычный 27 5 2 2 3 4 3" xfId="7869"/>
    <cellStyle name="Обычный 27 5 2 2 3 5" xfId="3955"/>
    <cellStyle name="Обычный 27 5 2 2 3 5 2" xfId="11151"/>
    <cellStyle name="Обычный 27 5 2 2 3 5 3" xfId="7870"/>
    <cellStyle name="Обычный 27 5 2 2 3 6" xfId="11147"/>
    <cellStyle name="Обычный 27 5 2 2 3 7" xfId="7866"/>
    <cellStyle name="Обычный 27 5 2 2 4" xfId="3956"/>
    <cellStyle name="Обычный 27 5 2 2 4 2" xfId="11152"/>
    <cellStyle name="Обычный 27 5 2 2 4 3" xfId="7871"/>
    <cellStyle name="Обычный 27 5 2 2 5" xfId="3957"/>
    <cellStyle name="Обычный 27 5 2 2 5 2" xfId="3958"/>
    <cellStyle name="Обычный 27 5 2 2 5 2 2" xfId="11154"/>
    <cellStyle name="Обычный 27 5 2 2 5 2 3" xfId="7873"/>
    <cellStyle name="Обычный 27 5 2 2 5 3" xfId="3959"/>
    <cellStyle name="Обычный 27 5 2 2 5 3 2" xfId="5741"/>
    <cellStyle name="Обычный 27 5 2 2 5 3 2 2" xfId="12278"/>
    <cellStyle name="Обычный 27 5 2 2 5 3 2 3" xfId="8983"/>
    <cellStyle name="Обычный 27 5 2 2 5 3 3" xfId="11155"/>
    <cellStyle name="Обычный 27 5 2 2 5 3 4" xfId="7874"/>
    <cellStyle name="Обычный 27 5 2 2 5 4" xfId="3960"/>
    <cellStyle name="Обычный 27 5 2 2 5 4 2" xfId="11156"/>
    <cellStyle name="Обычный 27 5 2 2 5 4 3" xfId="7875"/>
    <cellStyle name="Обычный 27 5 2 2 5 5" xfId="11153"/>
    <cellStyle name="Обычный 27 5 2 2 5 6" xfId="7872"/>
    <cellStyle name="Обычный 27 5 2 2 6" xfId="3961"/>
    <cellStyle name="Обычный 27 5 2 2 6 2" xfId="11157"/>
    <cellStyle name="Обычный 27 5 2 2 6 3" xfId="7876"/>
    <cellStyle name="Обычный 27 5 2 2 7" xfId="3962"/>
    <cellStyle name="Обычный 27 5 2 2 7 2" xfId="5742"/>
    <cellStyle name="Обычный 27 5 2 2 7 2 2" xfId="12279"/>
    <cellStyle name="Обычный 27 5 2 2 7 2 3" xfId="8984"/>
    <cellStyle name="Обычный 27 5 2 2 7 3" xfId="11158"/>
    <cellStyle name="Обычный 27 5 2 2 7 4" xfId="7877"/>
    <cellStyle name="Обычный 27 5 2 2 8" xfId="3963"/>
    <cellStyle name="Обычный 27 5 2 2 8 2" xfId="11159"/>
    <cellStyle name="Обычный 27 5 2 2 8 3" xfId="7878"/>
    <cellStyle name="Обычный 27 5 2 2 9" xfId="3964"/>
    <cellStyle name="Обычный 27 5 2 2 9 2" xfId="11160"/>
    <cellStyle name="Обычный 27 5 2 2 9 3" xfId="7879"/>
    <cellStyle name="Обычный 27 5 2 3" xfId="3965"/>
    <cellStyle name="Обычный 27 5 2 3 2" xfId="3966"/>
    <cellStyle name="Обычный 27 5 2 3 2 2" xfId="11162"/>
    <cellStyle name="Обычный 27 5 2 3 2 3" xfId="7881"/>
    <cellStyle name="Обычный 27 5 2 3 3" xfId="3967"/>
    <cellStyle name="Обычный 27 5 2 3 3 2" xfId="11163"/>
    <cellStyle name="Обычный 27 5 2 3 3 3" xfId="7882"/>
    <cellStyle name="Обычный 27 5 2 3 4" xfId="3968"/>
    <cellStyle name="Обычный 27 5 2 3 4 2" xfId="11164"/>
    <cellStyle name="Обычный 27 5 2 3 4 3" xfId="7883"/>
    <cellStyle name="Обычный 27 5 2 3 5" xfId="3969"/>
    <cellStyle name="Обычный 27 5 2 3 5 2" xfId="11165"/>
    <cellStyle name="Обычный 27 5 2 3 5 3" xfId="7884"/>
    <cellStyle name="Обычный 27 5 2 3 6" xfId="11161"/>
    <cellStyle name="Обычный 27 5 2 3 7" xfId="7880"/>
    <cellStyle name="Обычный 27 5 2 4" xfId="3970"/>
    <cellStyle name="Обычный 27 5 2 4 2" xfId="11166"/>
    <cellStyle name="Обычный 27 5 2 4 3" xfId="7885"/>
    <cellStyle name="Обычный 27 5 2 5" xfId="3971"/>
    <cellStyle name="Обычный 27 5 2 5 2" xfId="11167"/>
    <cellStyle name="Обычный 27 5 2 5 3" xfId="7886"/>
    <cellStyle name="Обычный 27 5 2 6" xfId="3972"/>
    <cellStyle name="Обычный 27 5 2 6 2" xfId="11168"/>
    <cellStyle name="Обычный 27 5 2 6 3" xfId="7887"/>
    <cellStyle name="Обычный 27 5 2 7" xfId="3973"/>
    <cellStyle name="Обычный 27 5 2 7 2" xfId="11169"/>
    <cellStyle name="Обычный 27 5 2 7 3" xfId="7888"/>
    <cellStyle name="Обычный 27 5 2 8" xfId="11140"/>
    <cellStyle name="Обычный 27 5 2 9" xfId="7859"/>
    <cellStyle name="Обычный 27 5 3" xfId="3974"/>
    <cellStyle name="Обычный 27 5 3 2" xfId="3975"/>
    <cellStyle name="Обычный 27 5 3 2 2" xfId="11171"/>
    <cellStyle name="Обычный 27 5 3 2 3" xfId="7890"/>
    <cellStyle name="Обычный 27 5 3 3" xfId="3976"/>
    <cellStyle name="Обычный 27 5 3 3 2" xfId="11172"/>
    <cellStyle name="Обычный 27 5 3 3 3" xfId="7891"/>
    <cellStyle name="Обычный 27 5 3 4" xfId="3977"/>
    <cellStyle name="Обычный 27 5 3 4 2" xfId="11173"/>
    <cellStyle name="Обычный 27 5 3 4 3" xfId="7892"/>
    <cellStyle name="Обычный 27 5 3 5" xfId="3978"/>
    <cellStyle name="Обычный 27 5 3 5 2" xfId="11174"/>
    <cellStyle name="Обычный 27 5 3 5 3" xfId="7893"/>
    <cellStyle name="Обычный 27 5 3 6" xfId="11170"/>
    <cellStyle name="Обычный 27 5 3 7" xfId="7889"/>
    <cellStyle name="Обычный 27 5 4" xfId="3979"/>
    <cellStyle name="Обычный 27 5 4 2" xfId="11175"/>
    <cellStyle name="Обычный 27 5 4 3" xfId="7894"/>
    <cellStyle name="Обычный 27 5 5" xfId="3980"/>
    <cellStyle name="Обычный 27 5 5 2" xfId="11176"/>
    <cellStyle name="Обычный 27 5 5 3" xfId="7895"/>
    <cellStyle name="Обычный 27 5 6" xfId="3981"/>
    <cellStyle name="Обычный 27 5 6 2" xfId="11177"/>
    <cellStyle name="Обычный 27 5 6 3" xfId="7896"/>
    <cellStyle name="Обычный 27 5 7" xfId="3982"/>
    <cellStyle name="Обычный 27 5 7 2" xfId="11178"/>
    <cellStyle name="Обычный 27 5 7 3" xfId="7897"/>
    <cellStyle name="Обычный 27 5 8" xfId="5636"/>
    <cellStyle name="Обычный 27 5 8 2" xfId="12174"/>
    <cellStyle name="Обычный 27 5 8 3" xfId="8879"/>
    <cellStyle name="Обычный 27 5 9" xfId="5711"/>
    <cellStyle name="Обычный 27 5 9 2" xfId="12249"/>
    <cellStyle name="Обычный 27 5 9 3" xfId="8954"/>
    <cellStyle name="Обычный 27 6" xfId="3983"/>
    <cellStyle name="Обычный 27 6 2" xfId="3984"/>
    <cellStyle name="Обычный 27 6 2 2" xfId="11180"/>
    <cellStyle name="Обычный 27 6 2 3" xfId="7899"/>
    <cellStyle name="Обычный 27 6 3" xfId="3985"/>
    <cellStyle name="Обычный 27 6 3 2" xfId="11181"/>
    <cellStyle name="Обычный 27 6 3 3" xfId="7900"/>
    <cellStyle name="Обычный 27 6 4" xfId="3986"/>
    <cellStyle name="Обычный 27 6 4 2" xfId="11182"/>
    <cellStyle name="Обычный 27 6 4 3" xfId="7901"/>
    <cellStyle name="Обычный 27 6 5" xfId="3987"/>
    <cellStyle name="Обычный 27 6 5 2" xfId="11183"/>
    <cellStyle name="Обычный 27 6 5 3" xfId="7902"/>
    <cellStyle name="Обычный 27 6 6" xfId="11179"/>
    <cellStyle name="Обычный 27 6 7" xfId="7898"/>
    <cellStyle name="Обычный 27 7" xfId="3988"/>
    <cellStyle name="Обычный 27 7 2" xfId="11184"/>
    <cellStyle name="Обычный 27 7 3" xfId="7903"/>
    <cellStyle name="Обычный 27 8" xfId="3989"/>
    <cellStyle name="Обычный 27 8 2" xfId="11185"/>
    <cellStyle name="Обычный 27 8 3" xfId="7904"/>
    <cellStyle name="Обычный 27 9" xfId="3990"/>
    <cellStyle name="Обычный 27 9 2" xfId="11186"/>
    <cellStyle name="Обычный 27 9 3" xfId="7905"/>
    <cellStyle name="Обычный 28" xfId="3991"/>
    <cellStyle name="Обычный 28 10" xfId="11187"/>
    <cellStyle name="Обычный 28 11" xfId="7906"/>
    <cellStyle name="Обычный 28 2" xfId="3992"/>
    <cellStyle name="Обычный 28 2 2" xfId="3993"/>
    <cellStyle name="Обычный 28 2 2 2" xfId="3994"/>
    <cellStyle name="Обычный 28 2 2 2 2" xfId="11190"/>
    <cellStyle name="Обычный 28 2 2 2 3" xfId="7909"/>
    <cellStyle name="Обычный 28 2 2 3" xfId="3995"/>
    <cellStyle name="Обычный 28 2 2 3 2" xfId="11191"/>
    <cellStyle name="Обычный 28 2 2 3 3" xfId="7910"/>
    <cellStyle name="Обычный 28 2 2 4" xfId="3996"/>
    <cellStyle name="Обычный 28 2 2 4 2" xfId="11192"/>
    <cellStyle name="Обычный 28 2 2 4 3" xfId="7911"/>
    <cellStyle name="Обычный 28 2 2 5" xfId="3997"/>
    <cellStyle name="Обычный 28 2 2 5 2" xfId="11193"/>
    <cellStyle name="Обычный 28 2 2 5 3" xfId="7912"/>
    <cellStyle name="Обычный 28 2 2 6" xfId="11189"/>
    <cellStyle name="Обычный 28 2 2 7" xfId="7908"/>
    <cellStyle name="Обычный 28 2 3" xfId="3998"/>
    <cellStyle name="Обычный 28 2 3 2" xfId="11194"/>
    <cellStyle name="Обычный 28 2 3 3" xfId="7913"/>
    <cellStyle name="Обычный 28 2 4" xfId="3999"/>
    <cellStyle name="Обычный 28 2 4 2" xfId="11195"/>
    <cellStyle name="Обычный 28 2 4 3" xfId="7914"/>
    <cellStyle name="Обычный 28 2 5" xfId="4000"/>
    <cellStyle name="Обычный 28 2 5 2" xfId="11196"/>
    <cellStyle name="Обычный 28 2 5 3" xfId="7915"/>
    <cellStyle name="Обычный 28 2 6" xfId="4001"/>
    <cellStyle name="Обычный 28 2 6 2" xfId="11197"/>
    <cellStyle name="Обычный 28 2 6 3" xfId="7916"/>
    <cellStyle name="Обычный 28 2 7" xfId="11188"/>
    <cellStyle name="Обычный 28 2 8" xfId="7907"/>
    <cellStyle name="Обычный 28 3" xfId="4002"/>
    <cellStyle name="Обычный 28 3 2" xfId="4003"/>
    <cellStyle name="Обычный 28 3 2 2" xfId="4004"/>
    <cellStyle name="Обычный 28 3 2 2 2" xfId="11200"/>
    <cellStyle name="Обычный 28 3 2 2 3" xfId="7919"/>
    <cellStyle name="Обычный 28 3 2 3" xfId="4005"/>
    <cellStyle name="Обычный 28 3 2 3 2" xfId="11201"/>
    <cellStyle name="Обычный 28 3 2 3 3" xfId="7920"/>
    <cellStyle name="Обычный 28 3 2 4" xfId="4006"/>
    <cellStyle name="Обычный 28 3 2 4 2" xfId="11202"/>
    <cellStyle name="Обычный 28 3 2 4 3" xfId="7921"/>
    <cellStyle name="Обычный 28 3 2 5" xfId="4007"/>
    <cellStyle name="Обычный 28 3 2 5 2" xfId="11203"/>
    <cellStyle name="Обычный 28 3 2 5 3" xfId="7922"/>
    <cellStyle name="Обычный 28 3 2 6" xfId="11199"/>
    <cellStyle name="Обычный 28 3 2 7" xfId="7918"/>
    <cellStyle name="Обычный 28 3 3" xfId="4008"/>
    <cellStyle name="Обычный 28 3 3 2" xfId="11204"/>
    <cellStyle name="Обычный 28 3 3 3" xfId="7923"/>
    <cellStyle name="Обычный 28 3 4" xfId="4009"/>
    <cellStyle name="Обычный 28 3 4 2" xfId="11205"/>
    <cellStyle name="Обычный 28 3 4 3" xfId="7924"/>
    <cellStyle name="Обычный 28 3 5" xfId="4010"/>
    <cellStyle name="Обычный 28 3 5 2" xfId="11206"/>
    <cellStyle name="Обычный 28 3 5 3" xfId="7925"/>
    <cellStyle name="Обычный 28 3 6" xfId="4011"/>
    <cellStyle name="Обычный 28 3 6 2" xfId="11207"/>
    <cellStyle name="Обычный 28 3 6 3" xfId="7926"/>
    <cellStyle name="Обычный 28 3 7" xfId="11198"/>
    <cellStyle name="Обычный 28 3 8" xfId="7917"/>
    <cellStyle name="Обычный 28 4" xfId="4012"/>
    <cellStyle name="Обычный 28 4 2" xfId="4013"/>
    <cellStyle name="Обычный 28 4 2 2" xfId="4014"/>
    <cellStyle name="Обычный 28 4 2 2 2" xfId="11210"/>
    <cellStyle name="Обычный 28 4 2 2 3" xfId="7929"/>
    <cellStyle name="Обычный 28 4 2 3" xfId="4015"/>
    <cellStyle name="Обычный 28 4 2 3 2" xfId="11211"/>
    <cellStyle name="Обычный 28 4 2 3 3" xfId="7930"/>
    <cellStyle name="Обычный 28 4 2 4" xfId="4016"/>
    <cellStyle name="Обычный 28 4 2 4 2" xfId="11212"/>
    <cellStyle name="Обычный 28 4 2 4 3" xfId="7931"/>
    <cellStyle name="Обычный 28 4 2 5" xfId="4017"/>
    <cellStyle name="Обычный 28 4 2 5 2" xfId="11213"/>
    <cellStyle name="Обычный 28 4 2 5 3" xfId="7932"/>
    <cellStyle name="Обычный 28 4 2 6" xfId="11209"/>
    <cellStyle name="Обычный 28 4 2 7" xfId="7928"/>
    <cellStyle name="Обычный 28 4 3" xfId="4018"/>
    <cellStyle name="Обычный 28 4 3 2" xfId="11214"/>
    <cellStyle name="Обычный 28 4 3 3" xfId="7933"/>
    <cellStyle name="Обычный 28 4 4" xfId="4019"/>
    <cellStyle name="Обычный 28 4 4 2" xfId="11215"/>
    <cellStyle name="Обычный 28 4 4 3" xfId="7934"/>
    <cellStyle name="Обычный 28 4 5" xfId="4020"/>
    <cellStyle name="Обычный 28 4 5 2" xfId="11216"/>
    <cellStyle name="Обычный 28 4 5 3" xfId="7935"/>
    <cellStyle name="Обычный 28 4 6" xfId="4021"/>
    <cellStyle name="Обычный 28 4 6 2" xfId="11217"/>
    <cellStyle name="Обычный 28 4 6 3" xfId="7936"/>
    <cellStyle name="Обычный 28 4 7" xfId="11208"/>
    <cellStyle name="Обычный 28 4 8" xfId="7927"/>
    <cellStyle name="Обычный 28 5" xfId="4022"/>
    <cellStyle name="Обычный 28 5 2" xfId="4023"/>
    <cellStyle name="Обычный 28 5 2 2" xfId="11219"/>
    <cellStyle name="Обычный 28 5 2 3" xfId="7938"/>
    <cellStyle name="Обычный 28 5 3" xfId="4024"/>
    <cellStyle name="Обычный 28 5 3 2" xfId="11220"/>
    <cellStyle name="Обычный 28 5 3 3" xfId="7939"/>
    <cellStyle name="Обычный 28 5 4" xfId="4025"/>
    <cellStyle name="Обычный 28 5 4 2" xfId="11221"/>
    <cellStyle name="Обычный 28 5 4 3" xfId="7940"/>
    <cellStyle name="Обычный 28 5 5" xfId="4026"/>
    <cellStyle name="Обычный 28 5 5 2" xfId="11222"/>
    <cellStyle name="Обычный 28 5 5 3" xfId="7941"/>
    <cellStyle name="Обычный 28 5 6" xfId="11218"/>
    <cellStyle name="Обычный 28 5 7" xfId="7937"/>
    <cellStyle name="Обычный 28 6" xfId="4027"/>
    <cellStyle name="Обычный 28 6 2" xfId="11223"/>
    <cellStyle name="Обычный 28 6 3" xfId="7942"/>
    <cellStyle name="Обычный 28 7" xfId="4028"/>
    <cellStyle name="Обычный 28 8" xfId="4029"/>
    <cellStyle name="Обычный 28 8 2" xfId="11224"/>
    <cellStyle name="Обычный 28 8 3" xfId="7943"/>
    <cellStyle name="Обычный 28 9" xfId="4030"/>
    <cellStyle name="Обычный 28 9 2" xfId="11225"/>
    <cellStyle name="Обычный 28 9 3" xfId="7944"/>
    <cellStyle name="Обычный 29" xfId="4031"/>
    <cellStyle name="Обычный 3" xfId="4"/>
    <cellStyle name="Обычный 3 10" xfId="4032"/>
    <cellStyle name="Обычный 3 10 10" xfId="7945"/>
    <cellStyle name="Обычный 3 10 2" xfId="4033"/>
    <cellStyle name="Обычный 3 10 2 2" xfId="4034"/>
    <cellStyle name="Обычный 3 10 2 2 2" xfId="11228"/>
    <cellStyle name="Обычный 3 10 2 2 3" xfId="7947"/>
    <cellStyle name="Обычный 3 10 2 3" xfId="4035"/>
    <cellStyle name="Обычный 3 10 2 3 2" xfId="11229"/>
    <cellStyle name="Обычный 3 10 2 3 3" xfId="7948"/>
    <cellStyle name="Обычный 3 10 2 4" xfId="4036"/>
    <cellStyle name="Обычный 3 10 2 4 2" xfId="11230"/>
    <cellStyle name="Обычный 3 10 2 4 3" xfId="7949"/>
    <cellStyle name="Обычный 3 10 2 5" xfId="4037"/>
    <cellStyle name="Обычный 3 10 2 5 2" xfId="11231"/>
    <cellStyle name="Обычный 3 10 2 5 3" xfId="7950"/>
    <cellStyle name="Обычный 3 10 2 6" xfId="11227"/>
    <cellStyle name="Обычный 3 10 2 7" xfId="7946"/>
    <cellStyle name="Обычный 3 10 3" xfId="4038"/>
    <cellStyle name="Обычный 3 10 3 2" xfId="11232"/>
    <cellStyle name="Обычный 3 10 3 3" xfId="7951"/>
    <cellStyle name="Обычный 3 10 4" xfId="4039"/>
    <cellStyle name="Обычный 3 10 4 2" xfId="11233"/>
    <cellStyle name="Обычный 3 10 4 3" xfId="7952"/>
    <cellStyle name="Обычный 3 10 5" xfId="4040"/>
    <cellStyle name="Обычный 3 10 5 2" xfId="11234"/>
    <cellStyle name="Обычный 3 10 5 3" xfId="7953"/>
    <cellStyle name="Обычный 3 10 6" xfId="4041"/>
    <cellStyle name="Обычный 3 10 6 2" xfId="11235"/>
    <cellStyle name="Обычный 3 10 6 3" xfId="7954"/>
    <cellStyle name="Обычный 3 10 7" xfId="5638"/>
    <cellStyle name="Обычный 3 10 7 2" xfId="12176"/>
    <cellStyle name="Обычный 3 10 7 3" xfId="8881"/>
    <cellStyle name="Обычный 3 10 8" xfId="5713"/>
    <cellStyle name="Обычный 3 10 8 2" xfId="12251"/>
    <cellStyle name="Обычный 3 10 8 3" xfId="8956"/>
    <cellStyle name="Обычный 3 10 9" xfId="11226"/>
    <cellStyle name="Обычный 3 11" xfId="4042"/>
    <cellStyle name="Обычный 3 11 2" xfId="4043"/>
    <cellStyle name="Обычный 3 11 2 2" xfId="4044"/>
    <cellStyle name="Обычный 3 11 2 2 10" xfId="7957"/>
    <cellStyle name="Обычный 3 11 2 2 2" xfId="4045"/>
    <cellStyle name="Обычный 3 11 2 2 2 2" xfId="4046"/>
    <cellStyle name="Обычный 3 11 2 2 2 2 2" xfId="4047"/>
    <cellStyle name="Обычный 3 11 2 2 2 2 2 2" xfId="4048"/>
    <cellStyle name="Обычный 3 11 2 2 2 2 2 2 2" xfId="11242"/>
    <cellStyle name="Обычный 3 11 2 2 2 2 2 2 3" xfId="7961"/>
    <cellStyle name="Обычный 3 11 2 2 2 2 2 3" xfId="4049"/>
    <cellStyle name="Обычный 3 11 2 2 2 2 2 3 2" xfId="11243"/>
    <cellStyle name="Обычный 3 11 2 2 2 2 2 3 3" xfId="7962"/>
    <cellStyle name="Обычный 3 11 2 2 2 2 2 4" xfId="4050"/>
    <cellStyle name="Обычный 3 11 2 2 2 2 2 4 2" xfId="11244"/>
    <cellStyle name="Обычный 3 11 2 2 2 2 2 4 3" xfId="7963"/>
    <cellStyle name="Обычный 3 11 2 2 2 2 2 5" xfId="4051"/>
    <cellStyle name="Обычный 3 11 2 2 2 2 2 5 2" xfId="11245"/>
    <cellStyle name="Обычный 3 11 2 2 2 2 2 5 3" xfId="7964"/>
    <cellStyle name="Обычный 3 11 2 2 2 2 2 6" xfId="11241"/>
    <cellStyle name="Обычный 3 11 2 2 2 2 2 7" xfId="7960"/>
    <cellStyle name="Обычный 3 11 2 2 2 2 3" xfId="4052"/>
    <cellStyle name="Обычный 3 11 2 2 2 2 3 2" xfId="4053"/>
    <cellStyle name="Обычный 3 11 2 2 2 2 3 2 2" xfId="11247"/>
    <cellStyle name="Обычный 3 11 2 2 2 2 3 2 3" xfId="7966"/>
    <cellStyle name="Обычный 3 11 2 2 2 2 3 3" xfId="4054"/>
    <cellStyle name="Обычный 3 11 2 2 2 2 3 3 2" xfId="11248"/>
    <cellStyle name="Обычный 3 11 2 2 2 2 3 3 3" xfId="7967"/>
    <cellStyle name="Обычный 3 11 2 2 2 2 3 4" xfId="4055"/>
    <cellStyle name="Обычный 3 11 2 2 2 2 3 4 2" xfId="11249"/>
    <cellStyle name="Обычный 3 11 2 2 2 2 3 4 3" xfId="7968"/>
    <cellStyle name="Обычный 3 11 2 2 2 2 3 5" xfId="4056"/>
    <cellStyle name="Обычный 3 11 2 2 2 2 3 5 2" xfId="11250"/>
    <cellStyle name="Обычный 3 11 2 2 2 2 3 5 3" xfId="7969"/>
    <cellStyle name="Обычный 3 11 2 2 2 2 3 6" xfId="4057"/>
    <cellStyle name="Обычный 3 11 2 2 2 2 3 6 2" xfId="11251"/>
    <cellStyle name="Обычный 3 11 2 2 2 2 3 6 3" xfId="7970"/>
    <cellStyle name="Обычный 3 11 2 2 2 2 3 7" xfId="4058"/>
    <cellStyle name="Обычный 3 11 2 2 2 2 3 7 2" xfId="11252"/>
    <cellStyle name="Обычный 3 11 2 2 2 2 3 7 3" xfId="7971"/>
    <cellStyle name="Обычный 3 11 2 2 2 2 3 8" xfId="11246"/>
    <cellStyle name="Обычный 3 11 2 2 2 2 3 9" xfId="7965"/>
    <cellStyle name="Обычный 3 11 2 2 2 2 4" xfId="4059"/>
    <cellStyle name="Обычный 3 11 2 2 2 2 4 2" xfId="11253"/>
    <cellStyle name="Обычный 3 11 2 2 2 2 4 3" xfId="7972"/>
    <cellStyle name="Обычный 3 11 2 2 2 2 5" xfId="4060"/>
    <cellStyle name="Обычный 3 11 2 2 2 2 5 2" xfId="11254"/>
    <cellStyle name="Обычный 3 11 2 2 2 2 5 3" xfId="7973"/>
    <cellStyle name="Обычный 3 11 2 2 2 2 6" xfId="4061"/>
    <cellStyle name="Обычный 3 11 2 2 2 2 6 2" xfId="11255"/>
    <cellStyle name="Обычный 3 11 2 2 2 2 6 3" xfId="7974"/>
    <cellStyle name="Обычный 3 11 2 2 2 2 7" xfId="4062"/>
    <cellStyle name="Обычный 3 11 2 2 2 2 7 2" xfId="11256"/>
    <cellStyle name="Обычный 3 11 2 2 2 2 7 3" xfId="7975"/>
    <cellStyle name="Обычный 3 11 2 2 2 2 8" xfId="11240"/>
    <cellStyle name="Обычный 3 11 2 2 2 2 9" xfId="7959"/>
    <cellStyle name="Обычный 3 11 2 2 2 3" xfId="4063"/>
    <cellStyle name="Обычный 3 11 2 2 2 3 2" xfId="4064"/>
    <cellStyle name="Обычный 3 11 2 2 2 3 2 2" xfId="11258"/>
    <cellStyle name="Обычный 3 11 2 2 2 3 2 3" xfId="7977"/>
    <cellStyle name="Обычный 3 11 2 2 2 3 3" xfId="4065"/>
    <cellStyle name="Обычный 3 11 2 2 2 3 3 2" xfId="11259"/>
    <cellStyle name="Обычный 3 11 2 2 2 3 3 3" xfId="7978"/>
    <cellStyle name="Обычный 3 11 2 2 2 3 4" xfId="4066"/>
    <cellStyle name="Обычный 3 11 2 2 2 3 4 2" xfId="11260"/>
    <cellStyle name="Обычный 3 11 2 2 2 3 4 3" xfId="7979"/>
    <cellStyle name="Обычный 3 11 2 2 2 3 5" xfId="4067"/>
    <cellStyle name="Обычный 3 11 2 2 2 3 5 2" xfId="11261"/>
    <cellStyle name="Обычный 3 11 2 2 2 3 5 3" xfId="7980"/>
    <cellStyle name="Обычный 3 11 2 2 2 3 6" xfId="11257"/>
    <cellStyle name="Обычный 3 11 2 2 2 3 7" xfId="7976"/>
    <cellStyle name="Обычный 3 11 2 2 2 4" xfId="4068"/>
    <cellStyle name="Обычный 3 11 2 2 2 4 2" xfId="11262"/>
    <cellStyle name="Обычный 3 11 2 2 2 4 3" xfId="7981"/>
    <cellStyle name="Обычный 3 11 2 2 2 5" xfId="4069"/>
    <cellStyle name="Обычный 3 11 2 2 2 5 2" xfId="11263"/>
    <cellStyle name="Обычный 3 11 2 2 2 5 3" xfId="7982"/>
    <cellStyle name="Обычный 3 11 2 2 2 6" xfId="4070"/>
    <cellStyle name="Обычный 3 11 2 2 2 6 2" xfId="11264"/>
    <cellStyle name="Обычный 3 11 2 2 2 6 3" xfId="7983"/>
    <cellStyle name="Обычный 3 11 2 2 2 7" xfId="4071"/>
    <cellStyle name="Обычный 3 11 2 2 2 7 2" xfId="11265"/>
    <cellStyle name="Обычный 3 11 2 2 2 7 3" xfId="7984"/>
    <cellStyle name="Обычный 3 11 2 2 2 8" xfId="11239"/>
    <cellStyle name="Обычный 3 11 2 2 2 9" xfId="7958"/>
    <cellStyle name="Обычный 3 11 2 2 3" xfId="4072"/>
    <cellStyle name="Обычный 3 11 2 2 3 2" xfId="4073"/>
    <cellStyle name="Обычный 3 11 2 2 3 2 10" xfId="11267"/>
    <cellStyle name="Обычный 3 11 2 2 3 2 11" xfId="7986"/>
    <cellStyle name="Обычный 3 11 2 2 3 2 2" xfId="4074"/>
    <cellStyle name="Обычный 3 11 2 2 3 2 2 2" xfId="4075"/>
    <cellStyle name="Обычный 3 11 2 2 3 2 2 2 2" xfId="11269"/>
    <cellStyle name="Обычный 3 11 2 2 3 2 2 2 3" xfId="7988"/>
    <cellStyle name="Обычный 3 11 2 2 3 2 2 3" xfId="4076"/>
    <cellStyle name="Обычный 3 11 2 2 3 2 2 3 2" xfId="11270"/>
    <cellStyle name="Обычный 3 11 2 2 3 2 2 3 3" xfId="7989"/>
    <cellStyle name="Обычный 3 11 2 2 3 2 2 4" xfId="4077"/>
    <cellStyle name="Обычный 3 11 2 2 3 2 2 4 2" xfId="11271"/>
    <cellStyle name="Обычный 3 11 2 2 3 2 2 4 3" xfId="7990"/>
    <cellStyle name="Обычный 3 11 2 2 3 2 2 5" xfId="4078"/>
    <cellStyle name="Обычный 3 11 2 2 3 2 2 5 2" xfId="11272"/>
    <cellStyle name="Обычный 3 11 2 2 3 2 2 5 3" xfId="7991"/>
    <cellStyle name="Обычный 3 11 2 2 3 2 2 6" xfId="11268"/>
    <cellStyle name="Обычный 3 11 2 2 3 2 2 7" xfId="7987"/>
    <cellStyle name="Обычный 3 11 2 2 3 2 3" xfId="4079"/>
    <cellStyle name="Обычный 3 11 2 2 3 2 3 2" xfId="4080"/>
    <cellStyle name="Обычный 3 11 2 2 3 2 3 2 2" xfId="11274"/>
    <cellStyle name="Обычный 3 11 2 2 3 2 3 2 3" xfId="7993"/>
    <cellStyle name="Обычный 3 11 2 2 3 2 3 3" xfId="4081"/>
    <cellStyle name="Обычный 3 11 2 2 3 2 3 3 2" xfId="11275"/>
    <cellStyle name="Обычный 3 11 2 2 3 2 3 3 3" xfId="7994"/>
    <cellStyle name="Обычный 3 11 2 2 3 2 3 4" xfId="4082"/>
    <cellStyle name="Обычный 3 11 2 2 3 2 3 4 2" xfId="11276"/>
    <cellStyle name="Обычный 3 11 2 2 3 2 3 4 3" xfId="7995"/>
    <cellStyle name="Обычный 3 11 2 2 3 2 3 5" xfId="4083"/>
    <cellStyle name="Обычный 3 11 2 2 3 2 3 5 2" xfId="11277"/>
    <cellStyle name="Обычный 3 11 2 2 3 2 3 5 3" xfId="7996"/>
    <cellStyle name="Обычный 3 11 2 2 3 2 3 6" xfId="4084"/>
    <cellStyle name="Обычный 3 11 2 2 3 2 3 6 2" xfId="11278"/>
    <cellStyle name="Обычный 3 11 2 2 3 2 3 6 3" xfId="7997"/>
    <cellStyle name="Обычный 3 11 2 2 3 2 3 7" xfId="11273"/>
    <cellStyle name="Обычный 3 11 2 2 3 2 3 8" xfId="7992"/>
    <cellStyle name="Обычный 3 11 2 2 3 2 4" xfId="4085"/>
    <cellStyle name="Обычный 3 11 2 2 3 2 4 2" xfId="4086"/>
    <cellStyle name="Обычный 3 11 2 2 3 2 4 2 2" xfId="11280"/>
    <cellStyle name="Обычный 3 11 2 2 3 2 4 2 3" xfId="7999"/>
    <cellStyle name="Обычный 3 11 2 2 3 2 4 3" xfId="4087"/>
    <cellStyle name="Обычный 3 11 2 2 3 2 4 3 2" xfId="11281"/>
    <cellStyle name="Обычный 3 11 2 2 3 2 4 3 3" xfId="8000"/>
    <cellStyle name="Обычный 3 11 2 2 3 2 4 4" xfId="4088"/>
    <cellStyle name="Обычный 3 11 2 2 3 2 4 4 2" xfId="11282"/>
    <cellStyle name="Обычный 3 11 2 2 3 2 4 4 3" xfId="8001"/>
    <cellStyle name="Обычный 3 11 2 2 3 2 4 5" xfId="11279"/>
    <cellStyle name="Обычный 3 11 2 2 3 2 4 6" xfId="7998"/>
    <cellStyle name="Обычный 3 11 2 2 3 2 5" xfId="4089"/>
    <cellStyle name="Обычный 3 11 2 2 3 2 5 2" xfId="11283"/>
    <cellStyle name="Обычный 3 11 2 2 3 2 5 3" xfId="8002"/>
    <cellStyle name="Обычный 3 11 2 2 3 2 6" xfId="4090"/>
    <cellStyle name="Обычный 3 11 2 2 3 2 6 2" xfId="11284"/>
    <cellStyle name="Обычный 3 11 2 2 3 2 6 3" xfId="8003"/>
    <cellStyle name="Обычный 3 11 2 2 3 2 7" xfId="4091"/>
    <cellStyle name="Обычный 3 11 2 2 3 2 7 2" xfId="5743"/>
    <cellStyle name="Обычный 3 11 2 2 3 2 7 2 2" xfId="12280"/>
    <cellStyle name="Обычный 3 11 2 2 3 2 7 2 3" xfId="8985"/>
    <cellStyle name="Обычный 3 11 2 2 3 2 7 3" xfId="11285"/>
    <cellStyle name="Обычный 3 11 2 2 3 2 7 4" xfId="8004"/>
    <cellStyle name="Обычный 3 11 2 2 3 2 8" xfId="4092"/>
    <cellStyle name="Обычный 3 11 2 2 3 2 8 2" xfId="11286"/>
    <cellStyle name="Обычный 3 11 2 2 3 2 8 3" xfId="8005"/>
    <cellStyle name="Обычный 3 11 2 2 3 2 9" xfId="4093"/>
    <cellStyle name="Обычный 3 11 2 2 3 2 9 2" xfId="11287"/>
    <cellStyle name="Обычный 3 11 2 2 3 2 9 3" xfId="8006"/>
    <cellStyle name="Обычный 3 11 2 2 3 3" xfId="4094"/>
    <cellStyle name="Обычный 3 11 2 2 3 3 2" xfId="4095"/>
    <cellStyle name="Обычный 3 11 2 2 3 3 2 2" xfId="11289"/>
    <cellStyle name="Обычный 3 11 2 2 3 3 2 3" xfId="8008"/>
    <cellStyle name="Обычный 3 11 2 2 3 3 3" xfId="4096"/>
    <cellStyle name="Обычный 3 11 2 2 3 3 3 2" xfId="11290"/>
    <cellStyle name="Обычный 3 11 2 2 3 3 3 3" xfId="8009"/>
    <cellStyle name="Обычный 3 11 2 2 3 3 4" xfId="4097"/>
    <cellStyle name="Обычный 3 11 2 2 3 3 4 2" xfId="11291"/>
    <cellStyle name="Обычный 3 11 2 2 3 3 4 3" xfId="8010"/>
    <cellStyle name="Обычный 3 11 2 2 3 3 5" xfId="4098"/>
    <cellStyle name="Обычный 3 11 2 2 3 3 5 2" xfId="11292"/>
    <cellStyle name="Обычный 3 11 2 2 3 3 5 3" xfId="8011"/>
    <cellStyle name="Обычный 3 11 2 2 3 3 6" xfId="11288"/>
    <cellStyle name="Обычный 3 11 2 2 3 3 7" xfId="8007"/>
    <cellStyle name="Обычный 3 11 2 2 3 4" xfId="4099"/>
    <cellStyle name="Обычный 3 11 2 2 3 4 2" xfId="11293"/>
    <cellStyle name="Обычный 3 11 2 2 3 4 3" xfId="8012"/>
    <cellStyle name="Обычный 3 11 2 2 3 5" xfId="4100"/>
    <cellStyle name="Обычный 3 11 2 2 3 5 2" xfId="11294"/>
    <cellStyle name="Обычный 3 11 2 2 3 5 3" xfId="8013"/>
    <cellStyle name="Обычный 3 11 2 2 3 6" xfId="4101"/>
    <cellStyle name="Обычный 3 11 2 2 3 6 2" xfId="11295"/>
    <cellStyle name="Обычный 3 11 2 2 3 6 3" xfId="8014"/>
    <cellStyle name="Обычный 3 11 2 2 3 7" xfId="4102"/>
    <cellStyle name="Обычный 3 11 2 2 3 7 2" xfId="11296"/>
    <cellStyle name="Обычный 3 11 2 2 3 7 3" xfId="8015"/>
    <cellStyle name="Обычный 3 11 2 2 3 8" xfId="11266"/>
    <cellStyle name="Обычный 3 11 2 2 3 9" xfId="7985"/>
    <cellStyle name="Обычный 3 11 2 2 4" xfId="4103"/>
    <cellStyle name="Обычный 3 11 2 2 4 2" xfId="4104"/>
    <cellStyle name="Обычный 3 11 2 2 4 2 2" xfId="11298"/>
    <cellStyle name="Обычный 3 11 2 2 4 2 3" xfId="8017"/>
    <cellStyle name="Обычный 3 11 2 2 4 3" xfId="4105"/>
    <cellStyle name="Обычный 3 11 2 2 4 3 2" xfId="11299"/>
    <cellStyle name="Обычный 3 11 2 2 4 3 3" xfId="8018"/>
    <cellStyle name="Обычный 3 11 2 2 4 4" xfId="4106"/>
    <cellStyle name="Обычный 3 11 2 2 4 4 2" xfId="11300"/>
    <cellStyle name="Обычный 3 11 2 2 4 4 3" xfId="8019"/>
    <cellStyle name="Обычный 3 11 2 2 4 5" xfId="4107"/>
    <cellStyle name="Обычный 3 11 2 2 4 5 2" xfId="11301"/>
    <cellStyle name="Обычный 3 11 2 2 4 5 3" xfId="8020"/>
    <cellStyle name="Обычный 3 11 2 2 4 6" xfId="11297"/>
    <cellStyle name="Обычный 3 11 2 2 4 7" xfId="8016"/>
    <cellStyle name="Обычный 3 11 2 2 5" xfId="4108"/>
    <cellStyle name="Обычный 3 11 2 2 5 2" xfId="11302"/>
    <cellStyle name="Обычный 3 11 2 2 5 3" xfId="8021"/>
    <cellStyle name="Обычный 3 11 2 2 6" xfId="4109"/>
    <cellStyle name="Обычный 3 11 2 2 6 2" xfId="5662"/>
    <cellStyle name="Обычный 3 11 2 2 6 2 2" xfId="12200"/>
    <cellStyle name="Обычный 3 11 2 2 6 2 3" xfId="8905"/>
    <cellStyle name="Обычный 3 11 2 2 6 3" xfId="11303"/>
    <cellStyle name="Обычный 3 11 2 2 6 4" xfId="8022"/>
    <cellStyle name="Обычный 3 11 2 2 7" xfId="4110"/>
    <cellStyle name="Обычный 3 11 2 2 7 2" xfId="11304"/>
    <cellStyle name="Обычный 3 11 2 2 7 3" xfId="8023"/>
    <cellStyle name="Обычный 3 11 2 2 8" xfId="4111"/>
    <cellStyle name="Обычный 3 11 2 2 8 2" xfId="11305"/>
    <cellStyle name="Обычный 3 11 2 2 8 3" xfId="8024"/>
    <cellStyle name="Обычный 3 11 2 2 9" xfId="11238"/>
    <cellStyle name="Обычный 3 11 2 3" xfId="4112"/>
    <cellStyle name="Обычный 3 11 2 3 2" xfId="4113"/>
    <cellStyle name="Обычный 3 11 2 3 2 2" xfId="11307"/>
    <cellStyle name="Обычный 3 11 2 3 2 3" xfId="8026"/>
    <cellStyle name="Обычный 3 11 2 3 3" xfId="4114"/>
    <cellStyle name="Обычный 3 11 2 3 3 2" xfId="11308"/>
    <cellStyle name="Обычный 3 11 2 3 3 3" xfId="8027"/>
    <cellStyle name="Обычный 3 11 2 3 4" xfId="4115"/>
    <cellStyle name="Обычный 3 11 2 3 4 2" xfId="11309"/>
    <cellStyle name="Обычный 3 11 2 3 4 3" xfId="8028"/>
    <cellStyle name="Обычный 3 11 2 3 5" xfId="4116"/>
    <cellStyle name="Обычный 3 11 2 3 5 2" xfId="11310"/>
    <cellStyle name="Обычный 3 11 2 3 5 3" xfId="8029"/>
    <cellStyle name="Обычный 3 11 2 3 6" xfId="11306"/>
    <cellStyle name="Обычный 3 11 2 3 7" xfId="8025"/>
    <cellStyle name="Обычный 3 11 2 4" xfId="4117"/>
    <cellStyle name="Обычный 3 11 2 4 2" xfId="11311"/>
    <cellStyle name="Обычный 3 11 2 4 3" xfId="8030"/>
    <cellStyle name="Обычный 3 11 2 5" xfId="4118"/>
    <cellStyle name="Обычный 3 11 2 5 2" xfId="11312"/>
    <cellStyle name="Обычный 3 11 2 5 3" xfId="8031"/>
    <cellStyle name="Обычный 3 11 2 6" xfId="4119"/>
    <cellStyle name="Обычный 3 11 2 6 2" xfId="11313"/>
    <cellStyle name="Обычный 3 11 2 6 3" xfId="8032"/>
    <cellStyle name="Обычный 3 11 2 7" xfId="4120"/>
    <cellStyle name="Обычный 3 11 2 7 2" xfId="11314"/>
    <cellStyle name="Обычный 3 11 2 7 3" xfId="8033"/>
    <cellStyle name="Обычный 3 11 2 8" xfId="11237"/>
    <cellStyle name="Обычный 3 11 2 9" xfId="7956"/>
    <cellStyle name="Обычный 3 11 3" xfId="4121"/>
    <cellStyle name="Обычный 3 11 3 2" xfId="4122"/>
    <cellStyle name="Обычный 3 11 3 2 2" xfId="11316"/>
    <cellStyle name="Обычный 3 11 3 2 3" xfId="8035"/>
    <cellStyle name="Обычный 3 11 3 3" xfId="4123"/>
    <cellStyle name="Обычный 3 11 3 3 2" xfId="11317"/>
    <cellStyle name="Обычный 3 11 3 3 3" xfId="8036"/>
    <cellStyle name="Обычный 3 11 3 4" xfId="4124"/>
    <cellStyle name="Обычный 3 11 3 4 2" xfId="11318"/>
    <cellStyle name="Обычный 3 11 3 4 3" xfId="8037"/>
    <cellStyle name="Обычный 3 11 3 5" xfId="4125"/>
    <cellStyle name="Обычный 3 11 3 5 2" xfId="11319"/>
    <cellStyle name="Обычный 3 11 3 5 3" xfId="8038"/>
    <cellStyle name="Обычный 3 11 3 6" xfId="11315"/>
    <cellStyle name="Обычный 3 11 3 7" xfId="8034"/>
    <cellStyle name="Обычный 3 11 4" xfId="4126"/>
    <cellStyle name="Обычный 3 11 4 2" xfId="11320"/>
    <cellStyle name="Обычный 3 11 4 3" xfId="8039"/>
    <cellStyle name="Обычный 3 11 5" xfId="4127"/>
    <cellStyle name="Обычный 3 11 5 2" xfId="11321"/>
    <cellStyle name="Обычный 3 11 5 3" xfId="8040"/>
    <cellStyle name="Обычный 3 11 6" xfId="4128"/>
    <cellStyle name="Обычный 3 11 6 2" xfId="11322"/>
    <cellStyle name="Обычный 3 11 6 3" xfId="8041"/>
    <cellStyle name="Обычный 3 11 7" xfId="4129"/>
    <cellStyle name="Обычный 3 11 7 2" xfId="11323"/>
    <cellStyle name="Обычный 3 11 7 3" xfId="8042"/>
    <cellStyle name="Обычный 3 11 8" xfId="11236"/>
    <cellStyle name="Обычный 3 11 9" xfId="7955"/>
    <cellStyle name="Обычный 3 12" xfId="4130"/>
    <cellStyle name="Обычный 3 12 10" xfId="11324"/>
    <cellStyle name="Обычный 3 12 11" xfId="8043"/>
    <cellStyle name="Обычный 3 12 2" xfId="4131"/>
    <cellStyle name="Обычный 3 12 2 2" xfId="4132"/>
    <cellStyle name="Обычный 3 12 2 2 2" xfId="4133"/>
    <cellStyle name="Обычный 3 12 2 2 2 2" xfId="4134"/>
    <cellStyle name="Обычный 3 12 2 2 2 2 2" xfId="11328"/>
    <cellStyle name="Обычный 3 12 2 2 2 2 3" xfId="8047"/>
    <cellStyle name="Обычный 3 12 2 2 2 3" xfId="4135"/>
    <cellStyle name="Обычный 3 12 2 2 2 3 2" xfId="11329"/>
    <cellStyle name="Обычный 3 12 2 2 2 3 3" xfId="8048"/>
    <cellStyle name="Обычный 3 12 2 2 2 4" xfId="4136"/>
    <cellStyle name="Обычный 3 12 2 2 2 4 2" xfId="11330"/>
    <cellStyle name="Обычный 3 12 2 2 2 4 3" xfId="8049"/>
    <cellStyle name="Обычный 3 12 2 2 2 5" xfId="4137"/>
    <cellStyle name="Обычный 3 12 2 2 2 5 2" xfId="11331"/>
    <cellStyle name="Обычный 3 12 2 2 2 5 3" xfId="8050"/>
    <cellStyle name="Обычный 3 12 2 2 2 6" xfId="11327"/>
    <cellStyle name="Обычный 3 12 2 2 2 7" xfId="8046"/>
    <cellStyle name="Обычный 3 12 2 2 3" xfId="4138"/>
    <cellStyle name="Обычный 3 12 2 2 3 2" xfId="11332"/>
    <cellStyle name="Обычный 3 12 2 2 3 3" xfId="8051"/>
    <cellStyle name="Обычный 3 12 2 2 4" xfId="4139"/>
    <cellStyle name="Обычный 3 12 2 2 4 2" xfId="11333"/>
    <cellStyle name="Обычный 3 12 2 2 4 3" xfId="8052"/>
    <cellStyle name="Обычный 3 12 2 2 5" xfId="4140"/>
    <cellStyle name="Обычный 3 12 2 2 5 2" xfId="11334"/>
    <cellStyle name="Обычный 3 12 2 2 5 3" xfId="8053"/>
    <cellStyle name="Обычный 3 12 2 2 6" xfId="4141"/>
    <cellStyle name="Обычный 3 12 2 2 6 2" xfId="11335"/>
    <cellStyle name="Обычный 3 12 2 2 6 3" xfId="8054"/>
    <cellStyle name="Обычный 3 12 2 2 7" xfId="4142"/>
    <cellStyle name="Обычный 3 12 2 2 7 2" xfId="11336"/>
    <cellStyle name="Обычный 3 12 2 2 7 3" xfId="8055"/>
    <cellStyle name="Обычный 3 12 2 2 8" xfId="11326"/>
    <cellStyle name="Обычный 3 12 2 2 9" xfId="8045"/>
    <cellStyle name="Обычный 3 12 2 3" xfId="4143"/>
    <cellStyle name="Обычный 3 12 2 3 2" xfId="4144"/>
    <cellStyle name="Обычный 3 12 2 3 2 2" xfId="11338"/>
    <cellStyle name="Обычный 3 12 2 3 2 3" xfId="8057"/>
    <cellStyle name="Обычный 3 12 2 3 3" xfId="4145"/>
    <cellStyle name="Обычный 3 12 2 3 3 2" xfId="11339"/>
    <cellStyle name="Обычный 3 12 2 3 3 3" xfId="8058"/>
    <cellStyle name="Обычный 3 12 2 3 4" xfId="4146"/>
    <cellStyle name="Обычный 3 12 2 3 4 2" xfId="11340"/>
    <cellStyle name="Обычный 3 12 2 3 4 3" xfId="8059"/>
    <cellStyle name="Обычный 3 12 2 3 5" xfId="4147"/>
    <cellStyle name="Обычный 3 12 2 3 5 2" xfId="11341"/>
    <cellStyle name="Обычный 3 12 2 3 5 3" xfId="8060"/>
    <cellStyle name="Обычный 3 12 2 3 6" xfId="11337"/>
    <cellStyle name="Обычный 3 12 2 3 7" xfId="8056"/>
    <cellStyle name="Обычный 3 12 2 4" xfId="4148"/>
    <cellStyle name="Обычный 3 12 2 4 2" xfId="11342"/>
    <cellStyle name="Обычный 3 12 2 4 3" xfId="8061"/>
    <cellStyle name="Обычный 3 12 2 5" xfId="4149"/>
    <cellStyle name="Обычный 3 12 2 5 2" xfId="11343"/>
    <cellStyle name="Обычный 3 12 2 5 3" xfId="8062"/>
    <cellStyle name="Обычный 3 12 2 6" xfId="4150"/>
    <cellStyle name="Обычный 3 12 2 6 2" xfId="11344"/>
    <cellStyle name="Обычный 3 12 2 6 3" xfId="8063"/>
    <cellStyle name="Обычный 3 12 2 7" xfId="4151"/>
    <cellStyle name="Обычный 3 12 2 7 2" xfId="11345"/>
    <cellStyle name="Обычный 3 12 2 7 3" xfId="8064"/>
    <cellStyle name="Обычный 3 12 2 8" xfId="11325"/>
    <cellStyle name="Обычный 3 12 2 9" xfId="8044"/>
    <cellStyle name="Обычный 3 12 3" xfId="4152"/>
    <cellStyle name="Обычный 3 12 3 2" xfId="4153"/>
    <cellStyle name="Обычный 3 12 3 2 2" xfId="11347"/>
    <cellStyle name="Обычный 3 12 3 2 3" xfId="8066"/>
    <cellStyle name="Обычный 3 12 3 3" xfId="4154"/>
    <cellStyle name="Обычный 3 12 3 3 2" xfId="11348"/>
    <cellStyle name="Обычный 3 12 3 3 3" xfId="8067"/>
    <cellStyle name="Обычный 3 12 3 4" xfId="4155"/>
    <cellStyle name="Обычный 3 12 3 4 2" xfId="11349"/>
    <cellStyle name="Обычный 3 12 3 4 3" xfId="8068"/>
    <cellStyle name="Обычный 3 12 3 5" xfId="4156"/>
    <cellStyle name="Обычный 3 12 3 5 2" xfId="11350"/>
    <cellStyle name="Обычный 3 12 3 5 3" xfId="8069"/>
    <cellStyle name="Обычный 3 12 3 6" xfId="11346"/>
    <cellStyle name="Обычный 3 12 3 7" xfId="8065"/>
    <cellStyle name="Обычный 3 12 4" xfId="4157"/>
    <cellStyle name="Обычный 3 12 4 2" xfId="4158"/>
    <cellStyle name="Обычный 3 12 4 2 2" xfId="11352"/>
    <cellStyle name="Обычный 3 12 4 2 3" xfId="8071"/>
    <cellStyle name="Обычный 3 12 4 3" xfId="4159"/>
    <cellStyle name="Обычный 3 12 4 3 2" xfId="11353"/>
    <cellStyle name="Обычный 3 12 4 3 3" xfId="8072"/>
    <cellStyle name="Обычный 3 12 4 4" xfId="4160"/>
    <cellStyle name="Обычный 3 12 4 4 2" xfId="11354"/>
    <cellStyle name="Обычный 3 12 4 4 3" xfId="8073"/>
    <cellStyle name="Обычный 3 12 4 5" xfId="4161"/>
    <cellStyle name="Обычный 3 12 4 5 2" xfId="11355"/>
    <cellStyle name="Обычный 3 12 4 5 3" xfId="8074"/>
    <cellStyle name="Обычный 3 12 4 6" xfId="4162"/>
    <cellStyle name="Обычный 3 12 4 6 2" xfId="11356"/>
    <cellStyle name="Обычный 3 12 4 6 3" xfId="8075"/>
    <cellStyle name="Обычный 3 12 4 7" xfId="11351"/>
    <cellStyle name="Обычный 3 12 4 8" xfId="8070"/>
    <cellStyle name="Обычный 3 12 5" xfId="4163"/>
    <cellStyle name="Обычный 3 12 5 2" xfId="4164"/>
    <cellStyle name="Обычный 3 12 5 2 2" xfId="11358"/>
    <cellStyle name="Обычный 3 12 5 2 3" xfId="8077"/>
    <cellStyle name="Обычный 3 12 5 3" xfId="4165"/>
    <cellStyle name="Обычный 3 12 5 3 2" xfId="11359"/>
    <cellStyle name="Обычный 3 12 5 3 3" xfId="8078"/>
    <cellStyle name="Обычный 3 12 5 4" xfId="4166"/>
    <cellStyle name="Обычный 3 12 5 4 2" xfId="11360"/>
    <cellStyle name="Обычный 3 12 5 4 3" xfId="8079"/>
    <cellStyle name="Обычный 3 12 5 5" xfId="4167"/>
    <cellStyle name="Обычный 3 12 5 5 2" xfId="11361"/>
    <cellStyle name="Обычный 3 12 5 5 3" xfId="8080"/>
    <cellStyle name="Обычный 3 12 5 6" xfId="11357"/>
    <cellStyle name="Обычный 3 12 5 7" xfId="8076"/>
    <cellStyle name="Обычный 3 12 6" xfId="4168"/>
    <cellStyle name="Обычный 3 12 6 2" xfId="11362"/>
    <cellStyle name="Обычный 3 12 6 3" xfId="8081"/>
    <cellStyle name="Обычный 3 12 7" xfId="4169"/>
    <cellStyle name="Обычный 3 12 7 2" xfId="11363"/>
    <cellStyle name="Обычный 3 12 7 3" xfId="8082"/>
    <cellStyle name="Обычный 3 12 8" xfId="4170"/>
    <cellStyle name="Обычный 3 12 8 2" xfId="11364"/>
    <cellStyle name="Обычный 3 12 8 3" xfId="8083"/>
    <cellStyle name="Обычный 3 12 9" xfId="4171"/>
    <cellStyle name="Обычный 3 12 9 2" xfId="11365"/>
    <cellStyle name="Обычный 3 12 9 3" xfId="8084"/>
    <cellStyle name="Обычный 3 13" xfId="4172"/>
    <cellStyle name="Обычный 3 13 2" xfId="4173"/>
    <cellStyle name="Обычный 3 13 2 2" xfId="4174"/>
    <cellStyle name="Обычный 3 13 2 2 2" xfId="11368"/>
    <cellStyle name="Обычный 3 13 2 2 3" xfId="8087"/>
    <cellStyle name="Обычный 3 13 2 3" xfId="4175"/>
    <cellStyle name="Обычный 3 13 2 3 2" xfId="11369"/>
    <cellStyle name="Обычный 3 13 2 3 3" xfId="8088"/>
    <cellStyle name="Обычный 3 13 2 4" xfId="4176"/>
    <cellStyle name="Обычный 3 13 2 4 2" xfId="11370"/>
    <cellStyle name="Обычный 3 13 2 4 3" xfId="8089"/>
    <cellStyle name="Обычный 3 13 2 5" xfId="4177"/>
    <cellStyle name="Обычный 3 13 2 5 2" xfId="11371"/>
    <cellStyle name="Обычный 3 13 2 5 3" xfId="8090"/>
    <cellStyle name="Обычный 3 13 2 6" xfId="11367"/>
    <cellStyle name="Обычный 3 13 2 7" xfId="8086"/>
    <cellStyle name="Обычный 3 13 3" xfId="4178"/>
    <cellStyle name="Обычный 3 13 3 2" xfId="11372"/>
    <cellStyle name="Обычный 3 13 3 3" xfId="8091"/>
    <cellStyle name="Обычный 3 13 4" xfId="4179"/>
    <cellStyle name="Обычный 3 13 4 2" xfId="11373"/>
    <cellStyle name="Обычный 3 13 4 3" xfId="8092"/>
    <cellStyle name="Обычный 3 13 5" xfId="4180"/>
    <cellStyle name="Обычный 3 13 5 2" xfId="11374"/>
    <cellStyle name="Обычный 3 13 5 3" xfId="8093"/>
    <cellStyle name="Обычный 3 13 6" xfId="4181"/>
    <cellStyle name="Обычный 3 13 6 2" xfId="11375"/>
    <cellStyle name="Обычный 3 13 6 3" xfId="8094"/>
    <cellStyle name="Обычный 3 13 7" xfId="11366"/>
    <cellStyle name="Обычный 3 13 8" xfId="8085"/>
    <cellStyle name="Обычный 3 14" xfId="4182"/>
    <cellStyle name="Обычный 3 14 2" xfId="4183"/>
    <cellStyle name="Обычный 3 14 2 2" xfId="4184"/>
    <cellStyle name="Обычный 3 14 2 2 2" xfId="11378"/>
    <cellStyle name="Обычный 3 14 2 2 3" xfId="8097"/>
    <cellStyle name="Обычный 3 14 2 3" xfId="4185"/>
    <cellStyle name="Обычный 3 14 2 3 2" xfId="11379"/>
    <cellStyle name="Обычный 3 14 2 3 3" xfId="8098"/>
    <cellStyle name="Обычный 3 14 2 4" xfId="4186"/>
    <cellStyle name="Обычный 3 14 2 4 2" xfId="11380"/>
    <cellStyle name="Обычный 3 14 2 4 3" xfId="8099"/>
    <cellStyle name="Обычный 3 14 2 5" xfId="4187"/>
    <cellStyle name="Обычный 3 14 2 5 2" xfId="11381"/>
    <cellStyle name="Обычный 3 14 2 5 3" xfId="8100"/>
    <cellStyle name="Обычный 3 14 2 6" xfId="11377"/>
    <cellStyle name="Обычный 3 14 2 7" xfId="8096"/>
    <cellStyle name="Обычный 3 14 3" xfId="4188"/>
    <cellStyle name="Обычный 3 14 3 2" xfId="11382"/>
    <cellStyle name="Обычный 3 14 3 3" xfId="8101"/>
    <cellStyle name="Обычный 3 14 4" xfId="4189"/>
    <cellStyle name="Обычный 3 14 4 2" xfId="11383"/>
    <cellStyle name="Обычный 3 14 4 3" xfId="8102"/>
    <cellStyle name="Обычный 3 14 5" xfId="4190"/>
    <cellStyle name="Обычный 3 14 5 2" xfId="11384"/>
    <cellStyle name="Обычный 3 14 5 3" xfId="8103"/>
    <cellStyle name="Обычный 3 14 6" xfId="4191"/>
    <cellStyle name="Обычный 3 14 6 2" xfId="11385"/>
    <cellStyle name="Обычный 3 14 6 3" xfId="8104"/>
    <cellStyle name="Обычный 3 14 7" xfId="11376"/>
    <cellStyle name="Обычный 3 14 8" xfId="8095"/>
    <cellStyle name="Обычный 3 15" xfId="4192"/>
    <cellStyle name="Обычный 3 15 2" xfId="4193"/>
    <cellStyle name="Обычный 3 15 2 2" xfId="11387"/>
    <cellStyle name="Обычный 3 15 2 3" xfId="8106"/>
    <cellStyle name="Обычный 3 15 3" xfId="4194"/>
    <cellStyle name="Обычный 3 15 3 2" xfId="11388"/>
    <cellStyle name="Обычный 3 15 3 3" xfId="8107"/>
    <cellStyle name="Обычный 3 15 4" xfId="4195"/>
    <cellStyle name="Обычный 3 15 4 2" xfId="11389"/>
    <cellStyle name="Обычный 3 15 4 3" xfId="8108"/>
    <cellStyle name="Обычный 3 15 5" xfId="4196"/>
    <cellStyle name="Обычный 3 15 5 2" xfId="11390"/>
    <cellStyle name="Обычный 3 15 5 3" xfId="8109"/>
    <cellStyle name="Обычный 3 15 6" xfId="11386"/>
    <cellStyle name="Обычный 3 15 7" xfId="8105"/>
    <cellStyle name="Обычный 3 16" xfId="4197"/>
    <cellStyle name="Обычный 3 17" xfId="4198"/>
    <cellStyle name="Обычный 3 17 10" xfId="4199"/>
    <cellStyle name="Обычный 3 17 10 2" xfId="11392"/>
    <cellStyle name="Обычный 3 17 10 3" xfId="8111"/>
    <cellStyle name="Обычный 3 17 11" xfId="4200"/>
    <cellStyle name="Обычный 3 17 11 2" xfId="11393"/>
    <cellStyle name="Обычный 3 17 11 3" xfId="8112"/>
    <cellStyle name="Обычный 3 17 12" xfId="5639"/>
    <cellStyle name="Обычный 3 17 12 2" xfId="12177"/>
    <cellStyle name="Обычный 3 17 12 3" xfId="8882"/>
    <cellStyle name="Обычный 3 17 13" xfId="5714"/>
    <cellStyle name="Обычный 3 17 13 2" xfId="12252"/>
    <cellStyle name="Обычный 3 17 13 3" xfId="8957"/>
    <cellStyle name="Обычный 3 17 14" xfId="11391"/>
    <cellStyle name="Обычный 3 17 15" xfId="8110"/>
    <cellStyle name="Обычный 3 17 2" xfId="4201"/>
    <cellStyle name="Обычный 3 17 2 2" xfId="4202"/>
    <cellStyle name="Обычный 3 17 2 2 2" xfId="4203"/>
    <cellStyle name="Обычный 3 17 2 2 2 2" xfId="11396"/>
    <cellStyle name="Обычный 3 17 2 2 2 3" xfId="8115"/>
    <cellStyle name="Обычный 3 17 2 2 3" xfId="4204"/>
    <cellStyle name="Обычный 3 17 2 2 3 2" xfId="11397"/>
    <cellStyle name="Обычный 3 17 2 2 3 3" xfId="8116"/>
    <cellStyle name="Обычный 3 17 2 2 4" xfId="4205"/>
    <cellStyle name="Обычный 3 17 2 2 4 2" xfId="11398"/>
    <cellStyle name="Обычный 3 17 2 2 4 3" xfId="8117"/>
    <cellStyle name="Обычный 3 17 2 2 5" xfId="4206"/>
    <cellStyle name="Обычный 3 17 2 2 5 2" xfId="11399"/>
    <cellStyle name="Обычный 3 17 2 2 5 3" xfId="8118"/>
    <cellStyle name="Обычный 3 17 2 2 6" xfId="11395"/>
    <cellStyle name="Обычный 3 17 2 2 7" xfId="8114"/>
    <cellStyle name="Обычный 3 17 2 3" xfId="4207"/>
    <cellStyle name="Обычный 3 17 2 3 2" xfId="11400"/>
    <cellStyle name="Обычный 3 17 2 3 3" xfId="8119"/>
    <cellStyle name="Обычный 3 17 2 4" xfId="4208"/>
    <cellStyle name="Обычный 3 17 2 4 2" xfId="11401"/>
    <cellStyle name="Обычный 3 17 2 4 3" xfId="8120"/>
    <cellStyle name="Обычный 3 17 2 5" xfId="4209"/>
    <cellStyle name="Обычный 3 17 2 5 2" xfId="11402"/>
    <cellStyle name="Обычный 3 17 2 5 3" xfId="8121"/>
    <cellStyle name="Обычный 3 17 2 6" xfId="4210"/>
    <cellStyle name="Обычный 3 17 2 6 2" xfId="11403"/>
    <cellStyle name="Обычный 3 17 2 6 3" xfId="8122"/>
    <cellStyle name="Обычный 3 17 2 7" xfId="11394"/>
    <cellStyle name="Обычный 3 17 2 8" xfId="8113"/>
    <cellStyle name="Обычный 3 17 3" xfId="4211"/>
    <cellStyle name="Обычный 3 17 3 2" xfId="4212"/>
    <cellStyle name="Обычный 3 17 3 2 2" xfId="4213"/>
    <cellStyle name="Обычный 3 17 3 2 2 2" xfId="11406"/>
    <cellStyle name="Обычный 3 17 3 2 2 3" xfId="8125"/>
    <cellStyle name="Обычный 3 17 3 2 3" xfId="4214"/>
    <cellStyle name="Обычный 3 17 3 2 3 2" xfId="11407"/>
    <cellStyle name="Обычный 3 17 3 2 3 3" xfId="8126"/>
    <cellStyle name="Обычный 3 17 3 2 4" xfId="4215"/>
    <cellStyle name="Обычный 3 17 3 2 4 2" xfId="11408"/>
    <cellStyle name="Обычный 3 17 3 2 4 3" xfId="8127"/>
    <cellStyle name="Обычный 3 17 3 2 5" xfId="4216"/>
    <cellStyle name="Обычный 3 17 3 2 5 2" xfId="11409"/>
    <cellStyle name="Обычный 3 17 3 2 5 3" xfId="8128"/>
    <cellStyle name="Обычный 3 17 3 2 6" xfId="11405"/>
    <cellStyle name="Обычный 3 17 3 2 7" xfId="8124"/>
    <cellStyle name="Обычный 3 17 3 3" xfId="4217"/>
    <cellStyle name="Обычный 3 17 3 3 2" xfId="11410"/>
    <cellStyle name="Обычный 3 17 3 3 3" xfId="8129"/>
    <cellStyle name="Обычный 3 17 3 4" xfId="4218"/>
    <cellStyle name="Обычный 3 17 3 4 2" xfId="11411"/>
    <cellStyle name="Обычный 3 17 3 4 3" xfId="8130"/>
    <cellStyle name="Обычный 3 17 3 5" xfId="4219"/>
    <cellStyle name="Обычный 3 17 3 5 2" xfId="11412"/>
    <cellStyle name="Обычный 3 17 3 5 3" xfId="8131"/>
    <cellStyle name="Обычный 3 17 3 6" xfId="4220"/>
    <cellStyle name="Обычный 3 17 3 6 2" xfId="11413"/>
    <cellStyle name="Обычный 3 17 3 6 3" xfId="8132"/>
    <cellStyle name="Обычный 3 17 3 7" xfId="11404"/>
    <cellStyle name="Обычный 3 17 3 8" xfId="8123"/>
    <cellStyle name="Обычный 3 17 4" xfId="4221"/>
    <cellStyle name="Обычный 3 17 4 2" xfId="4222"/>
    <cellStyle name="Обычный 3 17 4 2 2" xfId="4223"/>
    <cellStyle name="Обычный 3 17 4 2 2 2" xfId="11416"/>
    <cellStyle name="Обычный 3 17 4 2 2 3" xfId="8135"/>
    <cellStyle name="Обычный 3 17 4 2 3" xfId="4224"/>
    <cellStyle name="Обычный 3 17 4 2 3 2" xfId="11417"/>
    <cellStyle name="Обычный 3 17 4 2 3 3" xfId="8136"/>
    <cellStyle name="Обычный 3 17 4 2 4" xfId="4225"/>
    <cellStyle name="Обычный 3 17 4 2 4 2" xfId="11418"/>
    <cellStyle name="Обычный 3 17 4 2 4 3" xfId="8137"/>
    <cellStyle name="Обычный 3 17 4 2 5" xfId="4226"/>
    <cellStyle name="Обычный 3 17 4 2 5 2" xfId="11419"/>
    <cellStyle name="Обычный 3 17 4 2 5 3" xfId="8138"/>
    <cellStyle name="Обычный 3 17 4 2 6" xfId="11415"/>
    <cellStyle name="Обычный 3 17 4 2 7" xfId="8134"/>
    <cellStyle name="Обычный 3 17 4 3" xfId="4227"/>
    <cellStyle name="Обычный 3 17 4 3 2" xfId="11420"/>
    <cellStyle name="Обычный 3 17 4 3 3" xfId="8139"/>
    <cellStyle name="Обычный 3 17 4 4" xfId="4228"/>
    <cellStyle name="Обычный 3 17 4 4 2" xfId="11421"/>
    <cellStyle name="Обычный 3 17 4 4 3" xfId="8140"/>
    <cellStyle name="Обычный 3 17 4 5" xfId="4229"/>
    <cellStyle name="Обычный 3 17 4 5 2" xfId="11422"/>
    <cellStyle name="Обычный 3 17 4 5 3" xfId="8141"/>
    <cellStyle name="Обычный 3 17 4 6" xfId="4230"/>
    <cellStyle name="Обычный 3 17 4 6 2" xfId="11423"/>
    <cellStyle name="Обычный 3 17 4 6 3" xfId="8142"/>
    <cellStyle name="Обычный 3 17 4 7" xfId="11414"/>
    <cellStyle name="Обычный 3 17 4 8" xfId="8133"/>
    <cellStyle name="Обычный 3 17 5" xfId="4231"/>
    <cellStyle name="Обычный 3 17 5 2" xfId="4232"/>
    <cellStyle name="Обычный 3 17 5 2 2" xfId="4233"/>
    <cellStyle name="Обычный 3 17 5 2 2 2" xfId="11426"/>
    <cellStyle name="Обычный 3 17 5 2 2 3" xfId="8145"/>
    <cellStyle name="Обычный 3 17 5 2 3" xfId="4234"/>
    <cellStyle name="Обычный 3 17 5 2 3 2" xfId="11427"/>
    <cellStyle name="Обычный 3 17 5 2 3 3" xfId="8146"/>
    <cellStyle name="Обычный 3 17 5 2 4" xfId="4235"/>
    <cellStyle name="Обычный 3 17 5 2 4 2" xfId="11428"/>
    <cellStyle name="Обычный 3 17 5 2 4 3" xfId="8147"/>
    <cellStyle name="Обычный 3 17 5 2 5" xfId="4236"/>
    <cellStyle name="Обычный 3 17 5 2 5 2" xfId="11429"/>
    <cellStyle name="Обычный 3 17 5 2 5 3" xfId="8148"/>
    <cellStyle name="Обычный 3 17 5 2 6" xfId="11425"/>
    <cellStyle name="Обычный 3 17 5 2 7" xfId="8144"/>
    <cellStyle name="Обычный 3 17 5 3" xfId="4237"/>
    <cellStyle name="Обычный 3 17 5 3 2" xfId="11430"/>
    <cellStyle name="Обычный 3 17 5 3 3" xfId="8149"/>
    <cellStyle name="Обычный 3 17 5 4" xfId="4238"/>
    <cellStyle name="Обычный 3 17 5 4 2" xfId="11431"/>
    <cellStyle name="Обычный 3 17 5 4 3" xfId="8150"/>
    <cellStyle name="Обычный 3 17 5 5" xfId="4239"/>
    <cellStyle name="Обычный 3 17 5 5 2" xfId="11432"/>
    <cellStyle name="Обычный 3 17 5 5 3" xfId="8151"/>
    <cellStyle name="Обычный 3 17 5 6" xfId="4240"/>
    <cellStyle name="Обычный 3 17 5 6 2" xfId="11433"/>
    <cellStyle name="Обычный 3 17 5 6 3" xfId="8152"/>
    <cellStyle name="Обычный 3 17 5 7" xfId="11424"/>
    <cellStyle name="Обычный 3 17 5 8" xfId="8143"/>
    <cellStyle name="Обычный 3 17 6" xfId="4241"/>
    <cellStyle name="Обычный 3 17 6 2" xfId="4242"/>
    <cellStyle name="Обычный 3 17 6 2 2" xfId="4243"/>
    <cellStyle name="Обычный 3 17 6 2 2 2" xfId="11436"/>
    <cellStyle name="Обычный 3 17 6 2 2 3" xfId="8155"/>
    <cellStyle name="Обычный 3 17 6 2 3" xfId="4244"/>
    <cellStyle name="Обычный 3 17 6 2 3 2" xfId="11437"/>
    <cellStyle name="Обычный 3 17 6 2 3 3" xfId="8156"/>
    <cellStyle name="Обычный 3 17 6 2 4" xfId="4245"/>
    <cellStyle name="Обычный 3 17 6 2 4 2" xfId="11438"/>
    <cellStyle name="Обычный 3 17 6 2 4 3" xfId="8157"/>
    <cellStyle name="Обычный 3 17 6 2 5" xfId="4246"/>
    <cellStyle name="Обычный 3 17 6 2 5 2" xfId="11439"/>
    <cellStyle name="Обычный 3 17 6 2 5 3" xfId="8158"/>
    <cellStyle name="Обычный 3 17 6 2 6" xfId="11435"/>
    <cellStyle name="Обычный 3 17 6 2 7" xfId="8154"/>
    <cellStyle name="Обычный 3 17 6 3" xfId="4247"/>
    <cellStyle name="Обычный 3 17 6 3 2" xfId="11440"/>
    <cellStyle name="Обычный 3 17 6 3 3" xfId="8159"/>
    <cellStyle name="Обычный 3 17 6 4" xfId="4248"/>
    <cellStyle name="Обычный 3 17 6 4 2" xfId="11441"/>
    <cellStyle name="Обычный 3 17 6 4 3" xfId="8160"/>
    <cellStyle name="Обычный 3 17 6 5" xfId="4249"/>
    <cellStyle name="Обычный 3 17 6 5 2" xfId="11442"/>
    <cellStyle name="Обычный 3 17 6 5 3" xfId="8161"/>
    <cellStyle name="Обычный 3 17 6 6" xfId="4250"/>
    <cellStyle name="Обычный 3 17 6 6 2" xfId="11443"/>
    <cellStyle name="Обычный 3 17 6 6 3" xfId="8162"/>
    <cellStyle name="Обычный 3 17 6 7" xfId="11434"/>
    <cellStyle name="Обычный 3 17 6 8" xfId="8153"/>
    <cellStyle name="Обычный 3 17 7" xfId="4251"/>
    <cellStyle name="Обычный 3 17 7 2" xfId="4252"/>
    <cellStyle name="Обычный 3 17 7 2 2" xfId="11445"/>
    <cellStyle name="Обычный 3 17 7 2 3" xfId="8164"/>
    <cellStyle name="Обычный 3 17 7 3" xfId="4253"/>
    <cellStyle name="Обычный 3 17 7 3 2" xfId="11446"/>
    <cellStyle name="Обычный 3 17 7 3 3" xfId="8165"/>
    <cellStyle name="Обычный 3 17 7 4" xfId="4254"/>
    <cellStyle name="Обычный 3 17 7 4 2" xfId="11447"/>
    <cellStyle name="Обычный 3 17 7 4 3" xfId="8166"/>
    <cellStyle name="Обычный 3 17 7 5" xfId="4255"/>
    <cellStyle name="Обычный 3 17 7 5 2" xfId="11448"/>
    <cellStyle name="Обычный 3 17 7 5 3" xfId="8167"/>
    <cellStyle name="Обычный 3 17 7 6" xfId="11444"/>
    <cellStyle name="Обычный 3 17 7 7" xfId="8163"/>
    <cellStyle name="Обычный 3 17 8" xfId="4256"/>
    <cellStyle name="Обычный 3 17 8 2" xfId="4257"/>
    <cellStyle name="Обычный 3 17 8 2 2" xfId="11450"/>
    <cellStyle name="Обычный 3 17 8 2 3" xfId="8169"/>
    <cellStyle name="Обычный 3 17 8 3" xfId="4258"/>
    <cellStyle name="Обычный 3 17 8 3 2" xfId="11451"/>
    <cellStyle name="Обычный 3 17 8 3 3" xfId="8170"/>
    <cellStyle name="Обычный 3 17 8 4" xfId="4259"/>
    <cellStyle name="Обычный 3 17 8 4 2" xfId="11452"/>
    <cellStyle name="Обычный 3 17 8 4 3" xfId="8171"/>
    <cellStyle name="Обычный 3 17 8 5" xfId="11449"/>
    <cellStyle name="Обычный 3 17 8 6" xfId="8168"/>
    <cellStyle name="Обычный 3 17 9" xfId="4260"/>
    <cellStyle name="Обычный 3 17 9 2" xfId="11453"/>
    <cellStyle name="Обычный 3 17 9 3" xfId="8172"/>
    <cellStyle name="Обычный 3 18" xfId="4261"/>
    <cellStyle name="Обычный 3 18 2" xfId="4262"/>
    <cellStyle name="Обычный 3 18 2 2" xfId="11455"/>
    <cellStyle name="Обычный 3 18 2 3" xfId="8174"/>
    <cellStyle name="Обычный 3 18 3" xfId="4263"/>
    <cellStyle name="Обычный 3 18 3 2" xfId="11456"/>
    <cellStyle name="Обычный 3 18 3 3" xfId="8175"/>
    <cellStyle name="Обычный 3 18 4" xfId="4264"/>
    <cellStyle name="Обычный 3 18 4 2" xfId="11457"/>
    <cellStyle name="Обычный 3 18 4 3" xfId="8176"/>
    <cellStyle name="Обычный 3 18 5" xfId="11454"/>
    <cellStyle name="Обычный 3 18 6" xfId="8173"/>
    <cellStyle name="Обычный 3 19" xfId="4265"/>
    <cellStyle name="Обычный 3 19 2" xfId="11458"/>
    <cellStyle name="Обычный 3 19 3" xfId="8177"/>
    <cellStyle name="Обычный 3 2" xfId="40"/>
    <cellStyle name="Обычный 3 2 15" xfId="4266"/>
    <cellStyle name="Обычный 3 2 2" xfId="4267"/>
    <cellStyle name="Обычный 3 2 3" xfId="9126"/>
    <cellStyle name="Обычный 3 2 4" xfId="5919"/>
    <cellStyle name="Обычный 3 20" xfId="4268"/>
    <cellStyle name="Обычный 3 21" xfId="5536"/>
    <cellStyle name="Обычный 3 21 2" xfId="12098"/>
    <cellStyle name="Обычный 3 21 3" xfId="8802"/>
    <cellStyle name="Обычный 3 22" xfId="5637"/>
    <cellStyle name="Обычный 3 22 2" xfId="12175"/>
    <cellStyle name="Обычный 3 22 3" xfId="8880"/>
    <cellStyle name="Обычный 3 23" xfId="5712"/>
    <cellStyle name="Обычный 3 23 2" xfId="12250"/>
    <cellStyle name="Обычный 3 23 3" xfId="8955"/>
    <cellStyle name="Обычный 3 24" xfId="5815"/>
    <cellStyle name="Обычный 3 25" xfId="28"/>
    <cellStyle name="Обычный 3 25 2" xfId="9122"/>
    <cellStyle name="Обычный 3 25 3" xfId="5915"/>
    <cellStyle name="Обычный 3 26" xfId="9114"/>
    <cellStyle name="Обычный 3 27" xfId="5906"/>
    <cellStyle name="Обычный 3 3" xfId="4269"/>
    <cellStyle name="Обычный 3 3 15" xfId="4270"/>
    <cellStyle name="Обычный 3 3 2" xfId="4271"/>
    <cellStyle name="Обычный 3 3 3" xfId="5537"/>
    <cellStyle name="Обычный 3 4" xfId="4272"/>
    <cellStyle name="Обычный 3 4 10" xfId="5715"/>
    <cellStyle name="Обычный 3 4 10 2" xfId="12253"/>
    <cellStyle name="Обычный 3 4 10 3" xfId="8958"/>
    <cellStyle name="Обычный 3 4 2" xfId="4273"/>
    <cellStyle name="Обычный 3 4 2 2" xfId="4274"/>
    <cellStyle name="Обычный 3 4 2 2 2" xfId="4275"/>
    <cellStyle name="Обычный 3 4 2 2 2 2" xfId="11461"/>
    <cellStyle name="Обычный 3 4 2 2 2 3" xfId="8180"/>
    <cellStyle name="Обычный 3 4 2 2 3" xfId="4276"/>
    <cellStyle name="Обычный 3 4 2 2 3 2" xfId="11462"/>
    <cellStyle name="Обычный 3 4 2 2 3 3" xfId="8181"/>
    <cellStyle name="Обычный 3 4 2 2 4" xfId="4277"/>
    <cellStyle name="Обычный 3 4 2 2 4 2" xfId="11463"/>
    <cellStyle name="Обычный 3 4 2 2 4 3" xfId="8182"/>
    <cellStyle name="Обычный 3 4 2 2 5" xfId="4278"/>
    <cellStyle name="Обычный 3 4 2 2 5 2" xfId="11464"/>
    <cellStyle name="Обычный 3 4 2 2 5 3" xfId="8183"/>
    <cellStyle name="Обычный 3 4 2 2 6" xfId="11460"/>
    <cellStyle name="Обычный 3 4 2 2 7" xfId="8179"/>
    <cellStyle name="Обычный 3 4 2 3" xfId="4279"/>
    <cellStyle name="Обычный 3 4 2 3 2" xfId="11465"/>
    <cellStyle name="Обычный 3 4 2 3 3" xfId="8184"/>
    <cellStyle name="Обычный 3 4 2 4" xfId="4280"/>
    <cellStyle name="Обычный 3 4 2 4 2" xfId="11466"/>
    <cellStyle name="Обычный 3 4 2 4 3" xfId="8185"/>
    <cellStyle name="Обычный 3 4 2 5" xfId="4281"/>
    <cellStyle name="Обычный 3 4 2 5 2" xfId="11467"/>
    <cellStyle name="Обычный 3 4 2 5 3" xfId="8186"/>
    <cellStyle name="Обычный 3 4 2 6" xfId="4282"/>
    <cellStyle name="Обычный 3 4 2 6 2" xfId="11468"/>
    <cellStyle name="Обычный 3 4 2 6 3" xfId="8187"/>
    <cellStyle name="Обычный 3 4 2 7" xfId="11459"/>
    <cellStyle name="Обычный 3 4 2 8" xfId="8178"/>
    <cellStyle name="Обычный 3 4 3" xfId="4283"/>
    <cellStyle name="Обычный 3 4 3 2" xfId="4284"/>
    <cellStyle name="Обычный 3 4 3 2 2" xfId="4285"/>
    <cellStyle name="Обычный 3 4 3 2 2 2" xfId="11471"/>
    <cellStyle name="Обычный 3 4 3 2 2 3" xfId="8190"/>
    <cellStyle name="Обычный 3 4 3 2 3" xfId="4286"/>
    <cellStyle name="Обычный 3 4 3 2 3 2" xfId="11472"/>
    <cellStyle name="Обычный 3 4 3 2 3 3" xfId="8191"/>
    <cellStyle name="Обычный 3 4 3 2 4" xfId="4287"/>
    <cellStyle name="Обычный 3 4 3 2 4 2" xfId="11473"/>
    <cellStyle name="Обычный 3 4 3 2 4 3" xfId="8192"/>
    <cellStyle name="Обычный 3 4 3 2 5" xfId="4288"/>
    <cellStyle name="Обычный 3 4 3 2 5 2" xfId="11474"/>
    <cellStyle name="Обычный 3 4 3 2 5 3" xfId="8193"/>
    <cellStyle name="Обычный 3 4 3 2 6" xfId="11470"/>
    <cellStyle name="Обычный 3 4 3 2 7" xfId="8189"/>
    <cellStyle name="Обычный 3 4 3 3" xfId="4289"/>
    <cellStyle name="Обычный 3 4 3 3 2" xfId="11475"/>
    <cellStyle name="Обычный 3 4 3 3 3" xfId="8194"/>
    <cellStyle name="Обычный 3 4 3 4" xfId="4290"/>
    <cellStyle name="Обычный 3 4 3 4 2" xfId="11476"/>
    <cellStyle name="Обычный 3 4 3 4 3" xfId="8195"/>
    <cellStyle name="Обычный 3 4 3 5" xfId="4291"/>
    <cellStyle name="Обычный 3 4 3 5 2" xfId="11477"/>
    <cellStyle name="Обычный 3 4 3 5 3" xfId="8196"/>
    <cellStyle name="Обычный 3 4 3 6" xfId="4292"/>
    <cellStyle name="Обычный 3 4 3 6 2" xfId="11478"/>
    <cellStyle name="Обычный 3 4 3 6 3" xfId="8197"/>
    <cellStyle name="Обычный 3 4 3 7" xfId="11469"/>
    <cellStyle name="Обычный 3 4 3 8" xfId="8188"/>
    <cellStyle name="Обычный 3 4 4" xfId="4293"/>
    <cellStyle name="Обычный 3 4 5" xfId="4294"/>
    <cellStyle name="Обычный 3 4 5 2" xfId="11479"/>
    <cellStyle name="Обычный 3 4 5 3" xfId="8198"/>
    <cellStyle name="Обычный 3 4 6" xfId="4295"/>
    <cellStyle name="Обычный 3 4 6 2" xfId="11480"/>
    <cellStyle name="Обычный 3 4 6 3" xfId="8199"/>
    <cellStyle name="Обычный 3 4 7" xfId="5538"/>
    <cellStyle name="Обычный 3 4 8" xfId="5539"/>
    <cellStyle name="Обычный 3 4 8 2" xfId="12099"/>
    <cellStyle name="Обычный 3 4 8 3" xfId="8803"/>
    <cellStyle name="Обычный 3 4 9" xfId="5640"/>
    <cellStyle name="Обычный 3 4 9 2" xfId="12178"/>
    <cellStyle name="Обычный 3 4 9 3" xfId="8883"/>
    <cellStyle name="Обычный 3 5" xfId="4296"/>
    <cellStyle name="Обычный 3 5 2" xfId="4297"/>
    <cellStyle name="Обычный 3 5_Бюджет 2012 год изм" xfId="4298"/>
    <cellStyle name="Обычный 3 6" xfId="4299"/>
    <cellStyle name="Обычный 3 7" xfId="4300"/>
    <cellStyle name="Обычный 3 7 10" xfId="5641"/>
    <cellStyle name="Обычный 3 7 10 2" xfId="12179"/>
    <cellStyle name="Обычный 3 7 10 3" xfId="8884"/>
    <cellStyle name="Обычный 3 7 11" xfId="5716"/>
    <cellStyle name="Обычный 3 7 11 2" xfId="12254"/>
    <cellStyle name="Обычный 3 7 11 3" xfId="8959"/>
    <cellStyle name="Обычный 3 7 12" xfId="11481"/>
    <cellStyle name="Обычный 3 7 13" xfId="8200"/>
    <cellStyle name="Обычный 3 7 2" xfId="4301"/>
    <cellStyle name="Обычный 3 7 2 10" xfId="11482"/>
    <cellStyle name="Обычный 3 7 2 11" xfId="8201"/>
    <cellStyle name="Обычный 3 7 2 2" xfId="4302"/>
    <cellStyle name="Обычный 3 7 2 2 10" xfId="11483"/>
    <cellStyle name="Обычный 3 7 2 2 11" xfId="8202"/>
    <cellStyle name="Обычный 3 7 2 2 2" xfId="4303"/>
    <cellStyle name="Обычный 3 7 2 2 2 2" xfId="4304"/>
    <cellStyle name="Обычный 3 7 2 2 2 2 2" xfId="11485"/>
    <cellStyle name="Обычный 3 7 2 2 2 2 3" xfId="8204"/>
    <cellStyle name="Обычный 3 7 2 2 2 3" xfId="4305"/>
    <cellStyle name="Обычный 3 7 2 2 2 3 2" xfId="11486"/>
    <cellStyle name="Обычный 3 7 2 2 2 3 3" xfId="8205"/>
    <cellStyle name="Обычный 3 7 2 2 2 4" xfId="4306"/>
    <cellStyle name="Обычный 3 7 2 2 2 4 2" xfId="11487"/>
    <cellStyle name="Обычный 3 7 2 2 2 4 3" xfId="8206"/>
    <cellStyle name="Обычный 3 7 2 2 2 5" xfId="4307"/>
    <cellStyle name="Обычный 3 7 2 2 2 5 2" xfId="11488"/>
    <cellStyle name="Обычный 3 7 2 2 2 5 3" xfId="8207"/>
    <cellStyle name="Обычный 3 7 2 2 2 6" xfId="11484"/>
    <cellStyle name="Обычный 3 7 2 2 2 7" xfId="8203"/>
    <cellStyle name="Обычный 3 7 2 2 3" xfId="4308"/>
    <cellStyle name="Обычный 3 7 2 2 3 2" xfId="11489"/>
    <cellStyle name="Обычный 3 7 2 2 3 3" xfId="8208"/>
    <cellStyle name="Обычный 3 7 2 2 4" xfId="4309"/>
    <cellStyle name="Обычный 3 7 2 2 4 2" xfId="5540"/>
    <cellStyle name="Обычный 3 7 2 2 4 2 2" xfId="5579"/>
    <cellStyle name="Обычный 3 7 2 2 4 2 2 2" xfId="12117"/>
    <cellStyle name="Обычный 3 7 2 2 4 2 2 3" xfId="8822"/>
    <cellStyle name="Обычный 3 7 2 2 4 2 3" xfId="12100"/>
    <cellStyle name="Обычный 3 7 2 2 4 2 4" xfId="8804"/>
    <cellStyle name="Обычный 3 7 2 2 4 3" xfId="5577"/>
    <cellStyle name="Обычный 3 7 2 2 4 3 2" xfId="12115"/>
    <cellStyle name="Обычный 3 7 2 2 4 3 3" xfId="8820"/>
    <cellStyle name="Обычный 3 7 2 2 4 4" xfId="11490"/>
    <cellStyle name="Обычный 3 7 2 2 4 5" xfId="8209"/>
    <cellStyle name="Обычный 3 7 2 2 5" xfId="4310"/>
    <cellStyle name="Обычный 3 7 2 2 5 2" xfId="11491"/>
    <cellStyle name="Обычный 3 7 2 2 5 3" xfId="8210"/>
    <cellStyle name="Обычный 3 7 2 2 6" xfId="4311"/>
    <cellStyle name="Обычный 3 7 2 2 6 2" xfId="11492"/>
    <cellStyle name="Обычный 3 7 2 2 6 3" xfId="8211"/>
    <cellStyle name="Обычный 3 7 2 2 7" xfId="4312"/>
    <cellStyle name="Обычный 3 7 2 2 7 2" xfId="11493"/>
    <cellStyle name="Обычный 3 7 2 2 7 3" xfId="8212"/>
    <cellStyle name="Обычный 3 7 2 2 8" xfId="5643"/>
    <cellStyle name="Обычный 3 7 2 2 8 2" xfId="12181"/>
    <cellStyle name="Обычный 3 7 2 2 8 3" xfId="8886"/>
    <cellStyle name="Обычный 3 7 2 2 9" xfId="5718"/>
    <cellStyle name="Обычный 3 7 2 2 9 2" xfId="12256"/>
    <cellStyle name="Обычный 3 7 2 2 9 3" xfId="8961"/>
    <cellStyle name="Обычный 3 7 2 3" xfId="4313"/>
    <cellStyle name="Обычный 3 7 2 3 2" xfId="4314"/>
    <cellStyle name="Обычный 3 7 2 3 2 2" xfId="11495"/>
    <cellStyle name="Обычный 3 7 2 3 2 3" xfId="8214"/>
    <cellStyle name="Обычный 3 7 2 3 3" xfId="4315"/>
    <cellStyle name="Обычный 3 7 2 3 3 2" xfId="11496"/>
    <cellStyle name="Обычный 3 7 2 3 3 3" xfId="8215"/>
    <cellStyle name="Обычный 3 7 2 3 4" xfId="4316"/>
    <cellStyle name="Обычный 3 7 2 3 4 2" xfId="11497"/>
    <cellStyle name="Обычный 3 7 2 3 4 3" xfId="8216"/>
    <cellStyle name="Обычный 3 7 2 3 5" xfId="4317"/>
    <cellStyle name="Обычный 3 7 2 3 5 2" xfId="11498"/>
    <cellStyle name="Обычный 3 7 2 3 5 3" xfId="8217"/>
    <cellStyle name="Обычный 3 7 2 3 6" xfId="11494"/>
    <cellStyle name="Обычный 3 7 2 3 7" xfId="8213"/>
    <cellStyle name="Обычный 3 7 2 4" xfId="4318"/>
    <cellStyle name="Обычный 3 7 2 4 2" xfId="11499"/>
    <cellStyle name="Обычный 3 7 2 4 3" xfId="8218"/>
    <cellStyle name="Обычный 3 7 2 5" xfId="4319"/>
    <cellStyle name="Обычный 3 7 2 5 2" xfId="11500"/>
    <cellStyle name="Обычный 3 7 2 5 3" xfId="8219"/>
    <cellStyle name="Обычный 3 7 2 6" xfId="4320"/>
    <cellStyle name="Обычный 3 7 2 6 2" xfId="11501"/>
    <cellStyle name="Обычный 3 7 2 6 3" xfId="8220"/>
    <cellStyle name="Обычный 3 7 2 7" xfId="4321"/>
    <cellStyle name="Обычный 3 7 2 7 2" xfId="11502"/>
    <cellStyle name="Обычный 3 7 2 7 3" xfId="8221"/>
    <cellStyle name="Обычный 3 7 2 8" xfId="5642"/>
    <cellStyle name="Обычный 3 7 2 8 2" xfId="12180"/>
    <cellStyle name="Обычный 3 7 2 8 3" xfId="8885"/>
    <cellStyle name="Обычный 3 7 2 9" xfId="5717"/>
    <cellStyle name="Обычный 3 7 2 9 2" xfId="12255"/>
    <cellStyle name="Обычный 3 7 2 9 3" xfId="8960"/>
    <cellStyle name="Обычный 3 7 3" xfId="4322"/>
    <cellStyle name="Обычный 3 7 3 2" xfId="4323"/>
    <cellStyle name="Обычный 3 7 3 2 10" xfId="11504"/>
    <cellStyle name="Обычный 3 7 3 2 11" xfId="8223"/>
    <cellStyle name="Обычный 3 7 3 2 2" xfId="4324"/>
    <cellStyle name="Обычный 3 7 3 2 2 2" xfId="4325"/>
    <cellStyle name="Обычный 3 7 3 2 2 2 2" xfId="11506"/>
    <cellStyle name="Обычный 3 7 3 2 2 2 3" xfId="8225"/>
    <cellStyle name="Обычный 3 7 3 2 2 3" xfId="4326"/>
    <cellStyle name="Обычный 3 7 3 2 2 3 2" xfId="11507"/>
    <cellStyle name="Обычный 3 7 3 2 2 3 3" xfId="8226"/>
    <cellStyle name="Обычный 3 7 3 2 2 4" xfId="4327"/>
    <cellStyle name="Обычный 3 7 3 2 2 4 2" xfId="11508"/>
    <cellStyle name="Обычный 3 7 3 2 2 4 3" xfId="8227"/>
    <cellStyle name="Обычный 3 7 3 2 2 5" xfId="4328"/>
    <cellStyle name="Обычный 3 7 3 2 2 5 2" xfId="11509"/>
    <cellStyle name="Обычный 3 7 3 2 2 5 3" xfId="8228"/>
    <cellStyle name="Обычный 3 7 3 2 2 6" xfId="11505"/>
    <cellStyle name="Обычный 3 7 3 2 2 7" xfId="8224"/>
    <cellStyle name="Обычный 3 7 3 2 3" xfId="4329"/>
    <cellStyle name="Обычный 3 7 3 2 3 2" xfId="11510"/>
    <cellStyle name="Обычный 3 7 3 2 3 3" xfId="8229"/>
    <cellStyle name="Обычный 3 7 3 2 4" xfId="4330"/>
    <cellStyle name="Обычный 3 7 3 2 4 2" xfId="5541"/>
    <cellStyle name="Обычный 3 7 3 2 4 2 2" xfId="12101"/>
    <cellStyle name="Обычный 3 7 3 2 4 2 3" xfId="8805"/>
    <cellStyle name="Обычный 3 7 3 2 4 3" xfId="5580"/>
    <cellStyle name="Обычный 3 7 3 2 4 3 2" xfId="12118"/>
    <cellStyle name="Обычный 3 7 3 2 4 3 3" xfId="8823"/>
    <cellStyle name="Обычный 3 7 3 2 4 4" xfId="11511"/>
    <cellStyle name="Обычный 3 7 3 2 4 5" xfId="8230"/>
    <cellStyle name="Обычный 3 7 3 2 5" xfId="4331"/>
    <cellStyle name="Обычный 3 7 3 2 5 2" xfId="11512"/>
    <cellStyle name="Обычный 3 7 3 2 5 3" xfId="8231"/>
    <cellStyle name="Обычный 3 7 3 2 6" xfId="4332"/>
    <cellStyle name="Обычный 3 7 3 2 6 2" xfId="11513"/>
    <cellStyle name="Обычный 3 7 3 2 6 3" xfId="8232"/>
    <cellStyle name="Обычный 3 7 3 2 7" xfId="4333"/>
    <cellStyle name="Обычный 3 7 3 2 7 2" xfId="11514"/>
    <cellStyle name="Обычный 3 7 3 2 7 3" xfId="8233"/>
    <cellStyle name="Обычный 3 7 3 2 8" xfId="5644"/>
    <cellStyle name="Обычный 3 7 3 2 8 2" xfId="12182"/>
    <cellStyle name="Обычный 3 7 3 2 8 3" xfId="8887"/>
    <cellStyle name="Обычный 3 7 3 2 9" xfId="5719"/>
    <cellStyle name="Обычный 3 7 3 2 9 2" xfId="12257"/>
    <cellStyle name="Обычный 3 7 3 2 9 3" xfId="8962"/>
    <cellStyle name="Обычный 3 7 3 3" xfId="4334"/>
    <cellStyle name="Обычный 3 7 3 3 2" xfId="4335"/>
    <cellStyle name="Обычный 3 7 3 3 2 2" xfId="11516"/>
    <cellStyle name="Обычный 3 7 3 3 2 3" xfId="8235"/>
    <cellStyle name="Обычный 3 7 3 3 3" xfId="4336"/>
    <cellStyle name="Обычный 3 7 3 3 3 2" xfId="11517"/>
    <cellStyle name="Обычный 3 7 3 3 3 3" xfId="8236"/>
    <cellStyle name="Обычный 3 7 3 3 4" xfId="4337"/>
    <cellStyle name="Обычный 3 7 3 3 4 2" xfId="11518"/>
    <cellStyle name="Обычный 3 7 3 3 4 3" xfId="8237"/>
    <cellStyle name="Обычный 3 7 3 3 5" xfId="4338"/>
    <cellStyle name="Обычный 3 7 3 3 5 2" xfId="11519"/>
    <cellStyle name="Обычный 3 7 3 3 5 3" xfId="8238"/>
    <cellStyle name="Обычный 3 7 3 3 6" xfId="11515"/>
    <cellStyle name="Обычный 3 7 3 3 7" xfId="8234"/>
    <cellStyle name="Обычный 3 7 3 4" xfId="4339"/>
    <cellStyle name="Обычный 3 7 3 4 2" xfId="11520"/>
    <cellStyle name="Обычный 3 7 3 4 3" xfId="8239"/>
    <cellStyle name="Обычный 3 7 3 5" xfId="4340"/>
    <cellStyle name="Обычный 3 7 3 5 2" xfId="11521"/>
    <cellStyle name="Обычный 3 7 3 5 3" xfId="8240"/>
    <cellStyle name="Обычный 3 7 3 6" xfId="4341"/>
    <cellStyle name="Обычный 3 7 3 6 2" xfId="11522"/>
    <cellStyle name="Обычный 3 7 3 6 3" xfId="8241"/>
    <cellStyle name="Обычный 3 7 3 7" xfId="4342"/>
    <cellStyle name="Обычный 3 7 3 7 2" xfId="11523"/>
    <cellStyle name="Обычный 3 7 3 7 3" xfId="8242"/>
    <cellStyle name="Обычный 3 7 3 8" xfId="11503"/>
    <cellStyle name="Обычный 3 7 3 9" xfId="8222"/>
    <cellStyle name="Обычный 3 7 4" xfId="4343"/>
    <cellStyle name="Обычный 3 7 4 2" xfId="4344"/>
    <cellStyle name="Обычный 3 7 4 2 2" xfId="11525"/>
    <cellStyle name="Обычный 3 7 4 2 3" xfId="8244"/>
    <cellStyle name="Обычный 3 7 4 3" xfId="4345"/>
    <cellStyle name="Обычный 3 7 4 3 2" xfId="11526"/>
    <cellStyle name="Обычный 3 7 4 3 3" xfId="8245"/>
    <cellStyle name="Обычный 3 7 4 4" xfId="4346"/>
    <cellStyle name="Обычный 3 7 4 4 2" xfId="11527"/>
    <cellStyle name="Обычный 3 7 4 4 3" xfId="8246"/>
    <cellStyle name="Обычный 3 7 4 5" xfId="4347"/>
    <cellStyle name="Обычный 3 7 4 5 2" xfId="11528"/>
    <cellStyle name="Обычный 3 7 4 5 3" xfId="8247"/>
    <cellStyle name="Обычный 3 7 4 6" xfId="11524"/>
    <cellStyle name="Обычный 3 7 4 7" xfId="8243"/>
    <cellStyle name="Обычный 3 7 5" xfId="4348"/>
    <cellStyle name="Обычный 3 7 5 2" xfId="11529"/>
    <cellStyle name="Обычный 3 7 5 3" xfId="8248"/>
    <cellStyle name="Обычный 3 7 6" xfId="4349"/>
    <cellStyle name="Обычный 3 7 6 2" xfId="4350"/>
    <cellStyle name="Обычный 3 7 6 2 2" xfId="4351"/>
    <cellStyle name="Обычный 3 7 6 2 2 2" xfId="11532"/>
    <cellStyle name="Обычный 3 7 6 2 2 3" xfId="8251"/>
    <cellStyle name="Обычный 3 7 6 2 3" xfId="5581"/>
    <cellStyle name="Обычный 3 7 6 2 3 2" xfId="5744"/>
    <cellStyle name="Обычный 3 7 6 2 3 2 2" xfId="12281"/>
    <cellStyle name="Обычный 3 7 6 2 3 2 3" xfId="8986"/>
    <cellStyle name="Обычный 3 7 6 2 3 3" xfId="12119"/>
    <cellStyle name="Обычный 3 7 6 2 3 4" xfId="8824"/>
    <cellStyle name="Обычный 3 7 6 2 4" xfId="5585"/>
    <cellStyle name="Обычный 3 7 6 2 4 2" xfId="12123"/>
    <cellStyle name="Обычный 3 7 6 2 4 3" xfId="8828"/>
    <cellStyle name="Обычный 3 7 6 2 5" xfId="5660"/>
    <cellStyle name="Обычный 3 7 6 2 5 2" xfId="12198"/>
    <cellStyle name="Обычный 3 7 6 2 5 3" xfId="8903"/>
    <cellStyle name="Обычный 3 7 6 2 6" xfId="11531"/>
    <cellStyle name="Обычный 3 7 6 2 7" xfId="8250"/>
    <cellStyle name="Обычный 3 7 6 3" xfId="11530"/>
    <cellStyle name="Обычный 3 7 6 4" xfId="8249"/>
    <cellStyle name="Обычный 3 7 7" xfId="4352"/>
    <cellStyle name="Обычный 3 7 7 2" xfId="11533"/>
    <cellStyle name="Обычный 3 7 7 3" xfId="8252"/>
    <cellStyle name="Обычный 3 7 8" xfId="4353"/>
    <cellStyle name="Обычный 3 7 8 2" xfId="11534"/>
    <cellStyle name="Обычный 3 7 8 3" xfId="8253"/>
    <cellStyle name="Обычный 3 7 9" xfId="4354"/>
    <cellStyle name="Обычный 3 7 9 2" xfId="11535"/>
    <cellStyle name="Обычный 3 7 9 3" xfId="8254"/>
    <cellStyle name="Обычный 3 8" xfId="29"/>
    <cellStyle name="Обычный 3 8 10" xfId="4355"/>
    <cellStyle name="Обычный 3 8 10 2" xfId="11536"/>
    <cellStyle name="Обычный 3 8 10 3" xfId="8255"/>
    <cellStyle name="Обычный 3 8 11" xfId="5645"/>
    <cellStyle name="Обычный 3 8 11 2" xfId="12183"/>
    <cellStyle name="Обычный 3 8 11 3" xfId="8888"/>
    <cellStyle name="Обычный 3 8 12" xfId="5720"/>
    <cellStyle name="Обычный 3 8 12 2" xfId="12258"/>
    <cellStyle name="Обычный 3 8 12 3" xfId="8963"/>
    <cellStyle name="Обычный 3 8 13" xfId="9123"/>
    <cellStyle name="Обычный 3 8 14" xfId="5916"/>
    <cellStyle name="Обычный 3 8 2" xfId="4356"/>
    <cellStyle name="Обычный 3 8 2 10" xfId="8256"/>
    <cellStyle name="Обычный 3 8 2 2" xfId="4357"/>
    <cellStyle name="Обычный 3 8 2 2 2" xfId="4358"/>
    <cellStyle name="Обычный 3 8 2 2 2 2" xfId="11539"/>
    <cellStyle name="Обычный 3 8 2 2 2 3" xfId="8258"/>
    <cellStyle name="Обычный 3 8 2 2 3" xfId="4359"/>
    <cellStyle name="Обычный 3 8 2 2 3 2" xfId="11540"/>
    <cellStyle name="Обычный 3 8 2 2 3 3" xfId="8259"/>
    <cellStyle name="Обычный 3 8 2 2 4" xfId="4360"/>
    <cellStyle name="Обычный 3 8 2 2 4 2" xfId="11541"/>
    <cellStyle name="Обычный 3 8 2 2 4 3" xfId="8260"/>
    <cellStyle name="Обычный 3 8 2 2 5" xfId="4361"/>
    <cellStyle name="Обычный 3 8 2 2 5 2" xfId="11542"/>
    <cellStyle name="Обычный 3 8 2 2 5 3" xfId="8261"/>
    <cellStyle name="Обычный 3 8 2 2 6" xfId="11538"/>
    <cellStyle name="Обычный 3 8 2 2 7" xfId="8257"/>
    <cellStyle name="Обычный 3 8 2 3" xfId="4362"/>
    <cellStyle name="Обычный 3 8 2 3 2" xfId="11543"/>
    <cellStyle name="Обычный 3 8 2 3 3" xfId="8262"/>
    <cellStyle name="Обычный 3 8 2 4" xfId="4363"/>
    <cellStyle name="Обычный 3 8 2 4 2" xfId="11544"/>
    <cellStyle name="Обычный 3 8 2 4 3" xfId="8263"/>
    <cellStyle name="Обычный 3 8 2 5" xfId="4364"/>
    <cellStyle name="Обычный 3 8 2 5 2" xfId="11545"/>
    <cellStyle name="Обычный 3 8 2 5 3" xfId="8264"/>
    <cellStyle name="Обычный 3 8 2 6" xfId="4365"/>
    <cellStyle name="Обычный 3 8 2 6 2" xfId="11546"/>
    <cellStyle name="Обычный 3 8 2 6 3" xfId="8265"/>
    <cellStyle name="Обычный 3 8 2 7" xfId="5646"/>
    <cellStyle name="Обычный 3 8 2 7 2" xfId="12184"/>
    <cellStyle name="Обычный 3 8 2 7 3" xfId="8889"/>
    <cellStyle name="Обычный 3 8 2 8" xfId="5721"/>
    <cellStyle name="Обычный 3 8 2 8 2" xfId="12259"/>
    <cellStyle name="Обычный 3 8 2 8 3" xfId="8964"/>
    <cellStyle name="Обычный 3 8 2 9" xfId="11537"/>
    <cellStyle name="Обычный 3 8 3" xfId="4366"/>
    <cellStyle name="Обычный 3 8 3 2" xfId="4367"/>
    <cellStyle name="Обычный 3 8 3 2 2" xfId="4368"/>
    <cellStyle name="Обычный 3 8 3 2 2 2" xfId="11549"/>
    <cellStyle name="Обычный 3 8 3 2 2 3" xfId="8268"/>
    <cellStyle name="Обычный 3 8 3 2 3" xfId="4369"/>
    <cellStyle name="Обычный 3 8 3 2 3 2" xfId="11550"/>
    <cellStyle name="Обычный 3 8 3 2 3 3" xfId="8269"/>
    <cellStyle name="Обычный 3 8 3 2 4" xfId="4370"/>
    <cellStyle name="Обычный 3 8 3 2 4 2" xfId="11551"/>
    <cellStyle name="Обычный 3 8 3 2 4 3" xfId="8270"/>
    <cellStyle name="Обычный 3 8 3 2 5" xfId="4371"/>
    <cellStyle name="Обычный 3 8 3 2 5 2" xfId="11552"/>
    <cellStyle name="Обычный 3 8 3 2 5 3" xfId="8271"/>
    <cellStyle name="Обычный 3 8 3 2 6" xfId="11548"/>
    <cellStyle name="Обычный 3 8 3 2 7" xfId="8267"/>
    <cellStyle name="Обычный 3 8 3 3" xfId="4372"/>
    <cellStyle name="Обычный 3 8 3 3 2" xfId="11553"/>
    <cellStyle name="Обычный 3 8 3 3 3" xfId="8272"/>
    <cellStyle name="Обычный 3 8 3 4" xfId="4373"/>
    <cellStyle name="Обычный 3 8 3 4 2" xfId="11554"/>
    <cellStyle name="Обычный 3 8 3 4 3" xfId="8273"/>
    <cellStyle name="Обычный 3 8 3 5" xfId="4374"/>
    <cellStyle name="Обычный 3 8 3 5 2" xfId="11555"/>
    <cellStyle name="Обычный 3 8 3 5 3" xfId="8274"/>
    <cellStyle name="Обычный 3 8 3 6" xfId="4375"/>
    <cellStyle name="Обычный 3 8 3 6 2" xfId="11556"/>
    <cellStyle name="Обычный 3 8 3 6 3" xfId="8275"/>
    <cellStyle name="Обычный 3 8 3 7" xfId="11547"/>
    <cellStyle name="Обычный 3 8 3 8" xfId="8266"/>
    <cellStyle name="Обычный 3 8 4" xfId="4376"/>
    <cellStyle name="Обычный 3 8 4 2" xfId="4377"/>
    <cellStyle name="Обычный 3 8 4 2 2" xfId="4378"/>
    <cellStyle name="Обычный 3 8 4 2 2 2" xfId="11559"/>
    <cellStyle name="Обычный 3 8 4 2 2 3" xfId="8278"/>
    <cellStyle name="Обычный 3 8 4 2 3" xfId="4379"/>
    <cellStyle name="Обычный 3 8 4 2 3 2" xfId="11560"/>
    <cellStyle name="Обычный 3 8 4 2 3 3" xfId="8279"/>
    <cellStyle name="Обычный 3 8 4 2 4" xfId="4380"/>
    <cellStyle name="Обычный 3 8 4 2 4 2" xfId="11561"/>
    <cellStyle name="Обычный 3 8 4 2 4 3" xfId="8280"/>
    <cellStyle name="Обычный 3 8 4 2 5" xfId="4381"/>
    <cellStyle name="Обычный 3 8 4 2 5 2" xfId="11562"/>
    <cellStyle name="Обычный 3 8 4 2 5 3" xfId="8281"/>
    <cellStyle name="Обычный 3 8 4 2 6" xfId="11558"/>
    <cellStyle name="Обычный 3 8 4 2 7" xfId="8277"/>
    <cellStyle name="Обычный 3 8 4 3" xfId="4382"/>
    <cellStyle name="Обычный 3 8 4 3 2" xfId="11563"/>
    <cellStyle name="Обычный 3 8 4 3 3" xfId="8282"/>
    <cellStyle name="Обычный 3 8 4 4" xfId="4383"/>
    <cellStyle name="Обычный 3 8 4 4 2" xfId="11564"/>
    <cellStyle name="Обычный 3 8 4 4 3" xfId="8283"/>
    <cellStyle name="Обычный 3 8 4 5" xfId="4384"/>
    <cellStyle name="Обычный 3 8 4 5 2" xfId="11565"/>
    <cellStyle name="Обычный 3 8 4 5 3" xfId="8284"/>
    <cellStyle name="Обычный 3 8 4 6" xfId="4385"/>
    <cellStyle name="Обычный 3 8 4 6 2" xfId="11566"/>
    <cellStyle name="Обычный 3 8 4 6 3" xfId="8285"/>
    <cellStyle name="Обычный 3 8 4 7" xfId="11557"/>
    <cellStyle name="Обычный 3 8 4 8" xfId="8276"/>
    <cellStyle name="Обычный 3 8 5" xfId="4386"/>
    <cellStyle name="Обычный 3 8 5 2" xfId="4387"/>
    <cellStyle name="Обычный 3 8 5 2 2" xfId="4388"/>
    <cellStyle name="Обычный 3 8 5 2 2 2" xfId="11569"/>
    <cellStyle name="Обычный 3 8 5 2 2 3" xfId="8288"/>
    <cellStyle name="Обычный 3 8 5 2 3" xfId="4389"/>
    <cellStyle name="Обычный 3 8 5 2 3 2" xfId="11570"/>
    <cellStyle name="Обычный 3 8 5 2 3 3" xfId="8289"/>
    <cellStyle name="Обычный 3 8 5 2 4" xfId="4390"/>
    <cellStyle name="Обычный 3 8 5 2 4 2" xfId="11571"/>
    <cellStyle name="Обычный 3 8 5 2 4 3" xfId="8290"/>
    <cellStyle name="Обычный 3 8 5 2 5" xfId="4391"/>
    <cellStyle name="Обычный 3 8 5 2 5 2" xfId="11572"/>
    <cellStyle name="Обычный 3 8 5 2 5 3" xfId="8291"/>
    <cellStyle name="Обычный 3 8 5 2 6" xfId="11568"/>
    <cellStyle name="Обычный 3 8 5 2 7" xfId="8287"/>
    <cellStyle name="Обычный 3 8 5 3" xfId="4392"/>
    <cellStyle name="Обычный 3 8 5 3 2" xfId="11573"/>
    <cellStyle name="Обычный 3 8 5 3 3" xfId="8292"/>
    <cellStyle name="Обычный 3 8 5 4" xfId="4393"/>
    <cellStyle name="Обычный 3 8 5 4 2" xfId="11574"/>
    <cellStyle name="Обычный 3 8 5 4 3" xfId="8293"/>
    <cellStyle name="Обычный 3 8 5 5" xfId="4394"/>
    <cellStyle name="Обычный 3 8 5 5 2" xfId="11575"/>
    <cellStyle name="Обычный 3 8 5 5 3" xfId="8294"/>
    <cellStyle name="Обычный 3 8 5 6" xfId="4395"/>
    <cellStyle name="Обычный 3 8 5 6 2" xfId="11576"/>
    <cellStyle name="Обычный 3 8 5 6 3" xfId="8295"/>
    <cellStyle name="Обычный 3 8 5 7" xfId="11567"/>
    <cellStyle name="Обычный 3 8 5 8" xfId="8286"/>
    <cellStyle name="Обычный 3 8 6" xfId="4396"/>
    <cellStyle name="Обычный 3 8 6 2" xfId="4397"/>
    <cellStyle name="Обычный 3 8 6 2 2" xfId="11578"/>
    <cellStyle name="Обычный 3 8 6 2 3" xfId="8297"/>
    <cellStyle name="Обычный 3 8 6 3" xfId="4398"/>
    <cellStyle name="Обычный 3 8 6 3 2" xfId="11579"/>
    <cellStyle name="Обычный 3 8 6 3 3" xfId="8298"/>
    <cellStyle name="Обычный 3 8 6 4" xfId="4399"/>
    <cellStyle name="Обычный 3 8 6 4 2" xfId="11580"/>
    <cellStyle name="Обычный 3 8 6 4 3" xfId="8299"/>
    <cellStyle name="Обычный 3 8 6 5" xfId="4400"/>
    <cellStyle name="Обычный 3 8 6 5 2" xfId="11581"/>
    <cellStyle name="Обычный 3 8 6 5 3" xfId="8300"/>
    <cellStyle name="Обычный 3 8 6 6" xfId="11577"/>
    <cellStyle name="Обычный 3 8 6 7" xfId="8296"/>
    <cellStyle name="Обычный 3 8 7" xfId="4401"/>
    <cellStyle name="Обычный 3 8 7 2" xfId="4402"/>
    <cellStyle name="Обычный 3 8 7 2 2" xfId="11583"/>
    <cellStyle name="Обычный 3 8 7 2 3" xfId="8302"/>
    <cellStyle name="Обычный 3 8 7 3" xfId="4403"/>
    <cellStyle name="Обычный 3 8 7 3 2" xfId="11584"/>
    <cellStyle name="Обычный 3 8 7 3 3" xfId="8303"/>
    <cellStyle name="Обычный 3 8 7 4" xfId="4404"/>
    <cellStyle name="Обычный 3 8 7 4 2" xfId="11585"/>
    <cellStyle name="Обычный 3 8 7 4 3" xfId="8304"/>
    <cellStyle name="Обычный 3 8 7 5" xfId="11582"/>
    <cellStyle name="Обычный 3 8 7 6" xfId="8301"/>
    <cellStyle name="Обычный 3 8 8" xfId="4405"/>
    <cellStyle name="Обычный 3 8 8 2" xfId="11586"/>
    <cellStyle name="Обычный 3 8 8 3" xfId="8305"/>
    <cellStyle name="Обычный 3 8 9" xfId="4406"/>
    <cellStyle name="Обычный 3 8 9 2" xfId="11587"/>
    <cellStyle name="Обычный 3 8 9 3" xfId="8306"/>
    <cellStyle name="Обычный 3 9" xfId="4407"/>
    <cellStyle name="Обычный 3 9 10" xfId="8307"/>
    <cellStyle name="Обычный 3 9 2" xfId="4408"/>
    <cellStyle name="Обычный 3 9 2 2" xfId="4409"/>
    <cellStyle name="Обычный 3 9 2 2 2" xfId="11590"/>
    <cellStyle name="Обычный 3 9 2 2 3" xfId="8309"/>
    <cellStyle name="Обычный 3 9 2 3" xfId="4410"/>
    <cellStyle name="Обычный 3 9 2 3 2" xfId="11591"/>
    <cellStyle name="Обычный 3 9 2 3 3" xfId="8310"/>
    <cellStyle name="Обычный 3 9 2 4" xfId="4411"/>
    <cellStyle name="Обычный 3 9 2 4 2" xfId="11592"/>
    <cellStyle name="Обычный 3 9 2 4 3" xfId="8311"/>
    <cellStyle name="Обычный 3 9 2 5" xfId="4412"/>
    <cellStyle name="Обычный 3 9 2 5 2" xfId="11593"/>
    <cellStyle name="Обычный 3 9 2 5 3" xfId="8312"/>
    <cellStyle name="Обычный 3 9 2 6" xfId="11589"/>
    <cellStyle name="Обычный 3 9 2 7" xfId="8308"/>
    <cellStyle name="Обычный 3 9 3" xfId="4413"/>
    <cellStyle name="Обычный 3 9 3 2" xfId="11594"/>
    <cellStyle name="Обычный 3 9 3 3" xfId="8313"/>
    <cellStyle name="Обычный 3 9 4" xfId="4414"/>
    <cellStyle name="Обычный 3 9 4 2" xfId="11595"/>
    <cellStyle name="Обычный 3 9 4 3" xfId="8314"/>
    <cellStyle name="Обычный 3 9 5" xfId="4415"/>
    <cellStyle name="Обычный 3 9 5 2" xfId="11596"/>
    <cellStyle name="Обычный 3 9 5 3" xfId="8315"/>
    <cellStyle name="Обычный 3 9 6" xfId="4416"/>
    <cellStyle name="Обычный 3 9 6 2" xfId="11597"/>
    <cellStyle name="Обычный 3 9 6 3" xfId="8316"/>
    <cellStyle name="Обычный 3 9 7" xfId="5647"/>
    <cellStyle name="Обычный 3 9 7 2" xfId="12185"/>
    <cellStyle name="Обычный 3 9 7 3" xfId="8890"/>
    <cellStyle name="Обычный 3 9 8" xfId="5722"/>
    <cellStyle name="Обычный 3 9 8 2" xfId="12260"/>
    <cellStyle name="Обычный 3 9 8 3" xfId="8965"/>
    <cellStyle name="Обычный 3 9 9" xfId="11588"/>
    <cellStyle name="Обычный 3_Новая смета предс.г.Астана.12.03.2010xls" xfId="4417"/>
    <cellStyle name="Обычный 30" xfId="4418"/>
    <cellStyle name="Обычный 30 2" xfId="4419"/>
    <cellStyle name="Обычный 30 2 2" xfId="5463"/>
    <cellStyle name="Обычный 30 3" xfId="4420"/>
    <cellStyle name="Обычный 30 4" xfId="5542"/>
    <cellStyle name="Обычный 31" xfId="4421"/>
    <cellStyle name="Обычный 31 2" xfId="4422"/>
    <cellStyle name="Обычный 31 3" xfId="4423"/>
    <cellStyle name="Обычный 31 4" xfId="5543"/>
    <cellStyle name="Обычный 32" xfId="4424"/>
    <cellStyle name="Обычный 32 2" xfId="4425"/>
    <cellStyle name="Обычный 32 3" xfId="4426"/>
    <cellStyle name="Обычный 32 4" xfId="5544"/>
    <cellStyle name="Обычный 33" xfId="4427"/>
    <cellStyle name="Обычный 33 2" xfId="4428"/>
    <cellStyle name="Обычный 33 3" xfId="4429"/>
    <cellStyle name="Обычный 33 4" xfId="5545"/>
    <cellStyle name="Обычный 34" xfId="4430"/>
    <cellStyle name="Обычный 34 10" xfId="11598"/>
    <cellStyle name="Обычный 34 11" xfId="8317"/>
    <cellStyle name="Обычный 34 2" xfId="4431"/>
    <cellStyle name="Обычный 34 2 2" xfId="4432"/>
    <cellStyle name="Обычный 34 2 2 2" xfId="4433"/>
    <cellStyle name="Обычный 34 2 2 2 2" xfId="11601"/>
    <cellStyle name="Обычный 34 2 2 2 3" xfId="8320"/>
    <cellStyle name="Обычный 34 2 2 3" xfId="4434"/>
    <cellStyle name="Обычный 34 2 2 3 2" xfId="11602"/>
    <cellStyle name="Обычный 34 2 2 3 3" xfId="8321"/>
    <cellStyle name="Обычный 34 2 2 4" xfId="4435"/>
    <cellStyle name="Обычный 34 2 2 4 2" xfId="11603"/>
    <cellStyle name="Обычный 34 2 2 4 3" xfId="8322"/>
    <cellStyle name="Обычный 34 2 2 5" xfId="4436"/>
    <cellStyle name="Обычный 34 2 2 5 2" xfId="11604"/>
    <cellStyle name="Обычный 34 2 2 5 3" xfId="8323"/>
    <cellStyle name="Обычный 34 2 2 6" xfId="11600"/>
    <cellStyle name="Обычный 34 2 2 7" xfId="8319"/>
    <cellStyle name="Обычный 34 2 3" xfId="4437"/>
    <cellStyle name="Обычный 34 2 3 2" xfId="11605"/>
    <cellStyle name="Обычный 34 2 3 3" xfId="8324"/>
    <cellStyle name="Обычный 34 2 4" xfId="4438"/>
    <cellStyle name="Обычный 34 2 4 2" xfId="11606"/>
    <cellStyle name="Обычный 34 2 4 3" xfId="8325"/>
    <cellStyle name="Обычный 34 2 5" xfId="4439"/>
    <cellStyle name="Обычный 34 2 5 2" xfId="11607"/>
    <cellStyle name="Обычный 34 2 5 3" xfId="8326"/>
    <cellStyle name="Обычный 34 2 6" xfId="4440"/>
    <cellStyle name="Обычный 34 2 6 2" xfId="11608"/>
    <cellStyle name="Обычный 34 2 6 3" xfId="8327"/>
    <cellStyle name="Обычный 34 2 7" xfId="11599"/>
    <cellStyle name="Обычный 34 2 8" xfId="8318"/>
    <cellStyle name="Обычный 34 3" xfId="4441"/>
    <cellStyle name="Обычный 34 3 2" xfId="4442"/>
    <cellStyle name="Обычный 34 3 2 2" xfId="4443"/>
    <cellStyle name="Обычный 34 3 2 2 2" xfId="11611"/>
    <cellStyle name="Обычный 34 3 2 2 3" xfId="8330"/>
    <cellStyle name="Обычный 34 3 2 3" xfId="4444"/>
    <cellStyle name="Обычный 34 3 2 3 2" xfId="11612"/>
    <cellStyle name="Обычный 34 3 2 3 3" xfId="8331"/>
    <cellStyle name="Обычный 34 3 2 4" xfId="4445"/>
    <cellStyle name="Обычный 34 3 2 4 2" xfId="11613"/>
    <cellStyle name="Обычный 34 3 2 4 3" xfId="8332"/>
    <cellStyle name="Обычный 34 3 2 5" xfId="4446"/>
    <cellStyle name="Обычный 34 3 2 5 2" xfId="11614"/>
    <cellStyle name="Обычный 34 3 2 5 3" xfId="8333"/>
    <cellStyle name="Обычный 34 3 2 6" xfId="11610"/>
    <cellStyle name="Обычный 34 3 2 7" xfId="8329"/>
    <cellStyle name="Обычный 34 3 3" xfId="4447"/>
    <cellStyle name="Обычный 34 3 3 2" xfId="11615"/>
    <cellStyle name="Обычный 34 3 3 3" xfId="8334"/>
    <cellStyle name="Обычный 34 3 4" xfId="4448"/>
    <cellStyle name="Обычный 34 3 4 2" xfId="11616"/>
    <cellStyle name="Обычный 34 3 4 3" xfId="8335"/>
    <cellStyle name="Обычный 34 3 5" xfId="4449"/>
    <cellStyle name="Обычный 34 3 5 2" xfId="11617"/>
    <cellStyle name="Обычный 34 3 5 3" xfId="8336"/>
    <cellStyle name="Обычный 34 3 6" xfId="4450"/>
    <cellStyle name="Обычный 34 3 6 2" xfId="11618"/>
    <cellStyle name="Обычный 34 3 6 3" xfId="8337"/>
    <cellStyle name="Обычный 34 3 7" xfId="11609"/>
    <cellStyle name="Обычный 34 3 8" xfId="8328"/>
    <cellStyle name="Обычный 34 4" xfId="4451"/>
    <cellStyle name="Обычный 34 4 2" xfId="4452"/>
    <cellStyle name="Обычный 34 4 2 2" xfId="4453"/>
    <cellStyle name="Обычный 34 4 2 2 2" xfId="11621"/>
    <cellStyle name="Обычный 34 4 2 2 3" xfId="8340"/>
    <cellStyle name="Обычный 34 4 2 3" xfId="4454"/>
    <cellStyle name="Обычный 34 4 2 3 2" xfId="11622"/>
    <cellStyle name="Обычный 34 4 2 3 3" xfId="8341"/>
    <cellStyle name="Обычный 34 4 2 4" xfId="4455"/>
    <cellStyle name="Обычный 34 4 2 4 2" xfId="11623"/>
    <cellStyle name="Обычный 34 4 2 4 3" xfId="8342"/>
    <cellStyle name="Обычный 34 4 2 5" xfId="4456"/>
    <cellStyle name="Обычный 34 4 2 5 2" xfId="11624"/>
    <cellStyle name="Обычный 34 4 2 5 3" xfId="8343"/>
    <cellStyle name="Обычный 34 4 2 6" xfId="11620"/>
    <cellStyle name="Обычный 34 4 2 7" xfId="8339"/>
    <cellStyle name="Обычный 34 4 3" xfId="4457"/>
    <cellStyle name="Обычный 34 4 3 2" xfId="11625"/>
    <cellStyle name="Обычный 34 4 3 3" xfId="8344"/>
    <cellStyle name="Обычный 34 4 4" xfId="4458"/>
    <cellStyle name="Обычный 34 4 4 2" xfId="11626"/>
    <cellStyle name="Обычный 34 4 4 3" xfId="8345"/>
    <cellStyle name="Обычный 34 4 5" xfId="4459"/>
    <cellStyle name="Обычный 34 4 5 2" xfId="11627"/>
    <cellStyle name="Обычный 34 4 5 3" xfId="8346"/>
    <cellStyle name="Обычный 34 4 6" xfId="4460"/>
    <cellStyle name="Обычный 34 4 6 2" xfId="11628"/>
    <cellStyle name="Обычный 34 4 6 3" xfId="8347"/>
    <cellStyle name="Обычный 34 4 7" xfId="11619"/>
    <cellStyle name="Обычный 34 4 8" xfId="8338"/>
    <cellStyle name="Обычный 34 5" xfId="4461"/>
    <cellStyle name="Обычный 34 5 2" xfId="4462"/>
    <cellStyle name="Обычный 34 5 2 2" xfId="11630"/>
    <cellStyle name="Обычный 34 5 2 3" xfId="8349"/>
    <cellStyle name="Обычный 34 5 3" xfId="4463"/>
    <cellStyle name="Обычный 34 5 3 2" xfId="11631"/>
    <cellStyle name="Обычный 34 5 3 3" xfId="8350"/>
    <cellStyle name="Обычный 34 5 4" xfId="4464"/>
    <cellStyle name="Обычный 34 5 4 2" xfId="11632"/>
    <cellStyle name="Обычный 34 5 4 3" xfId="8351"/>
    <cellStyle name="Обычный 34 5 5" xfId="4465"/>
    <cellStyle name="Обычный 34 5 5 2" xfId="11633"/>
    <cellStyle name="Обычный 34 5 5 3" xfId="8352"/>
    <cellStyle name="Обычный 34 5 6" xfId="11629"/>
    <cellStyle name="Обычный 34 5 7" xfId="8348"/>
    <cellStyle name="Обычный 34 6" xfId="4466"/>
    <cellStyle name="Обычный 34 6 2" xfId="11634"/>
    <cellStyle name="Обычный 34 6 3" xfId="8353"/>
    <cellStyle name="Обычный 34 7" xfId="4467"/>
    <cellStyle name="Обычный 34 8" xfId="4468"/>
    <cellStyle name="Обычный 34 8 2" xfId="11635"/>
    <cellStyle name="Обычный 34 8 3" xfId="8354"/>
    <cellStyle name="Обычный 34 9" xfId="4469"/>
    <cellStyle name="Обычный 34 9 2" xfId="11636"/>
    <cellStyle name="Обычный 34 9 3" xfId="8355"/>
    <cellStyle name="Обычный 35" xfId="4470"/>
    <cellStyle name="Обычный 35 2" xfId="4471"/>
    <cellStyle name="Обычный 35 3" xfId="4472"/>
    <cellStyle name="Обычный 35 4" xfId="5546"/>
    <cellStyle name="Обычный 36" xfId="4473"/>
    <cellStyle name="Обычный 37" xfId="4474"/>
    <cellStyle name="Обычный 38" xfId="4475"/>
    <cellStyle name="Обычный 39" xfId="4476"/>
    <cellStyle name="Обычный 39 2" xfId="4477"/>
    <cellStyle name="Обычный 39 3" xfId="4478"/>
    <cellStyle name="Обычный 39 4" xfId="5547"/>
    <cellStyle name="Обычный 4" xfId="1"/>
    <cellStyle name="Обычный 4 2" xfId="4479"/>
    <cellStyle name="Обычный 4 2 2" xfId="4480"/>
    <cellStyle name="Обычный 4 2 2 2" xfId="5819"/>
    <cellStyle name="Обычный 4 2 2 2 2" xfId="12338"/>
    <cellStyle name="Обычный 4 2 2 2 3" xfId="9042"/>
    <cellStyle name="Обычный 4 2 2 3" xfId="5818"/>
    <cellStyle name="Обычный 4 2 2 3 2" xfId="12337"/>
    <cellStyle name="Обычный 4 2 2 3 3" xfId="9041"/>
    <cellStyle name="Обычный 4 2 3" xfId="4481"/>
    <cellStyle name="Обычный 4 2 3 2" xfId="5820"/>
    <cellStyle name="Обычный 4 2 3 2 2" xfId="12339"/>
    <cellStyle name="Обычный 4 2 3 2 3" xfId="9043"/>
    <cellStyle name="Обычный 4 2 35" xfId="2"/>
    <cellStyle name="Обычный 4 2 4" xfId="5817"/>
    <cellStyle name="Обычный 4 2 4 2" xfId="12336"/>
    <cellStyle name="Обычный 4 2 4 3" xfId="9040"/>
    <cellStyle name="Обычный 4 3" xfId="4482"/>
    <cellStyle name="Обычный 4 3 2" xfId="5822"/>
    <cellStyle name="Обычный 4 3 2 2" xfId="12341"/>
    <cellStyle name="Обычный 4 3 2 3" xfId="9045"/>
    <cellStyle name="Обычный 4 3 3" xfId="5821"/>
    <cellStyle name="Обычный 4 3 3 2" xfId="12340"/>
    <cellStyle name="Обычный 4 3 3 3" xfId="9044"/>
    <cellStyle name="Обычный 4 35" xfId="4483"/>
    <cellStyle name="Обычный 4 4" xfId="4484"/>
    <cellStyle name="Обычный 4 4 2" xfId="5824"/>
    <cellStyle name="Обычный 4 4 2 2" xfId="12343"/>
    <cellStyle name="Обычный 4 4 2 3" xfId="9047"/>
    <cellStyle name="Обычный 4 4 3" xfId="5823"/>
    <cellStyle name="Обычный 4 4 3 2" xfId="12342"/>
    <cellStyle name="Обычный 4 4 3 3" xfId="9046"/>
    <cellStyle name="Обычный 4 5" xfId="4485"/>
    <cellStyle name="Обычный 4 5 2" xfId="5826"/>
    <cellStyle name="Обычный 4 5 2 2" xfId="12345"/>
    <cellStyle name="Обычный 4 5 2 3" xfId="9049"/>
    <cellStyle name="Обычный 4 5 3" xfId="5825"/>
    <cellStyle name="Обычный 4 5 3 2" xfId="12344"/>
    <cellStyle name="Обычный 4 5 3 3" xfId="9048"/>
    <cellStyle name="Обычный 4 6" xfId="5827"/>
    <cellStyle name="Обычный 4 6 2" xfId="12346"/>
    <cellStyle name="Обычный 4 6 3" xfId="9050"/>
    <cellStyle name="Обычный 4 7" xfId="5816"/>
    <cellStyle name="Обычный 4 7 2" xfId="12335"/>
    <cellStyle name="Обычный 4 7 3" xfId="9039"/>
    <cellStyle name="Обычный 40" xfId="4486"/>
    <cellStyle name="Обычный 40 2" xfId="4487"/>
    <cellStyle name="Обычный 40 3" xfId="4488"/>
    <cellStyle name="Обычный 40 4" xfId="5548"/>
    <cellStyle name="Обычный 41" xfId="4489"/>
    <cellStyle name="Обычный 41 2" xfId="4490"/>
    <cellStyle name="Обычный 41 3" xfId="4491"/>
    <cellStyle name="Обычный 41 4" xfId="5549"/>
    <cellStyle name="Обычный 42" xfId="4492"/>
    <cellStyle name="Обычный 43" xfId="4493"/>
    <cellStyle name="Обычный 44" xfId="4494"/>
    <cellStyle name="Обычный 45" xfId="4495"/>
    <cellStyle name="Обычный 46" xfId="4496"/>
    <cellStyle name="Обычный 47" xfId="4497"/>
    <cellStyle name="Обычный 48" xfId="4498"/>
    <cellStyle name="Обычный 49" xfId="4499"/>
    <cellStyle name="Обычный 5" xfId="30"/>
    <cellStyle name="Обычный 5 10" xfId="5828"/>
    <cellStyle name="Обычный 5 11" xfId="9124"/>
    <cellStyle name="Обычный 5 12" xfId="5917"/>
    <cellStyle name="Обычный 5 2" xfId="4500"/>
    <cellStyle name="Обычный 5 3" xfId="4501"/>
    <cellStyle name="Обычный 5 3 2" xfId="4502"/>
    <cellStyle name="Обычный 5 3 2 2" xfId="4503"/>
    <cellStyle name="Обычный 5 3 2 2 2" xfId="11639"/>
    <cellStyle name="Обычный 5 3 2 2 3" xfId="8358"/>
    <cellStyle name="Обычный 5 3 2 3" xfId="4504"/>
    <cellStyle name="Обычный 5 3 2 3 2" xfId="11640"/>
    <cellStyle name="Обычный 5 3 2 3 3" xfId="8359"/>
    <cellStyle name="Обычный 5 3 2 4" xfId="4505"/>
    <cellStyle name="Обычный 5 3 2 4 2" xfId="11641"/>
    <cellStyle name="Обычный 5 3 2 4 3" xfId="8360"/>
    <cellStyle name="Обычный 5 3 2 5" xfId="4506"/>
    <cellStyle name="Обычный 5 3 2 5 2" xfId="11642"/>
    <cellStyle name="Обычный 5 3 2 5 3" xfId="8361"/>
    <cellStyle name="Обычный 5 3 2 6" xfId="11638"/>
    <cellStyle name="Обычный 5 3 2 7" xfId="8357"/>
    <cellStyle name="Обычный 5 3 3" xfId="4507"/>
    <cellStyle name="Обычный 5 3 3 2" xfId="11643"/>
    <cellStyle name="Обычный 5 3 3 3" xfId="8362"/>
    <cellStyle name="Обычный 5 3 4" xfId="4508"/>
    <cellStyle name="Обычный 5 3 4 2" xfId="11644"/>
    <cellStyle name="Обычный 5 3 4 3" xfId="8363"/>
    <cellStyle name="Обычный 5 3 5" xfId="4509"/>
    <cellStyle name="Обычный 5 3 5 2" xfId="11645"/>
    <cellStyle name="Обычный 5 3 5 3" xfId="8364"/>
    <cellStyle name="Обычный 5 3 6" xfId="4510"/>
    <cellStyle name="Обычный 5 3 6 2" xfId="11646"/>
    <cellStyle name="Обычный 5 3 6 3" xfId="8365"/>
    <cellStyle name="Обычный 5 3 7" xfId="11637"/>
    <cellStyle name="Обычный 5 3 8" xfId="8356"/>
    <cellStyle name="Обычный 5 4" xfId="4511"/>
    <cellStyle name="Обычный 5 4 2" xfId="4512"/>
    <cellStyle name="Обычный 5 4 2 2" xfId="4513"/>
    <cellStyle name="Обычный 5 4 2 2 2" xfId="11649"/>
    <cellStyle name="Обычный 5 4 2 2 3" xfId="8368"/>
    <cellStyle name="Обычный 5 4 2 3" xfId="4514"/>
    <cellStyle name="Обычный 5 4 2 3 2" xfId="11650"/>
    <cellStyle name="Обычный 5 4 2 3 3" xfId="8369"/>
    <cellStyle name="Обычный 5 4 2 4" xfId="4515"/>
    <cellStyle name="Обычный 5 4 2 4 2" xfId="11651"/>
    <cellStyle name="Обычный 5 4 2 4 3" xfId="8370"/>
    <cellStyle name="Обычный 5 4 2 5" xfId="4516"/>
    <cellStyle name="Обычный 5 4 2 5 2" xfId="11652"/>
    <cellStyle name="Обычный 5 4 2 5 3" xfId="8371"/>
    <cellStyle name="Обычный 5 4 2 6" xfId="11648"/>
    <cellStyle name="Обычный 5 4 2 7" xfId="8367"/>
    <cellStyle name="Обычный 5 4 3" xfId="4517"/>
    <cellStyle name="Обычный 5 4 3 2" xfId="11653"/>
    <cellStyle name="Обычный 5 4 3 3" xfId="8372"/>
    <cellStyle name="Обычный 5 4 4" xfId="4518"/>
    <cellStyle name="Обычный 5 4 4 2" xfId="11654"/>
    <cellStyle name="Обычный 5 4 4 3" xfId="8373"/>
    <cellStyle name="Обычный 5 4 5" xfId="4519"/>
    <cellStyle name="Обычный 5 4 5 2" xfId="11655"/>
    <cellStyle name="Обычный 5 4 5 3" xfId="8374"/>
    <cellStyle name="Обычный 5 4 6" xfId="4520"/>
    <cellStyle name="Обычный 5 4 6 2" xfId="11656"/>
    <cellStyle name="Обычный 5 4 6 3" xfId="8375"/>
    <cellStyle name="Обычный 5 4 7" xfId="11647"/>
    <cellStyle name="Обычный 5 4 8" xfId="8366"/>
    <cellStyle name="Обычный 5 5" xfId="4521"/>
    <cellStyle name="Обычный 5 5 2" xfId="4522"/>
    <cellStyle name="Обычный 5 5 2 2" xfId="4523"/>
    <cellStyle name="Обычный 5 5 2 2 2" xfId="11659"/>
    <cellStyle name="Обычный 5 5 2 2 3" xfId="8378"/>
    <cellStyle name="Обычный 5 5 2 3" xfId="4524"/>
    <cellStyle name="Обычный 5 5 2 3 2" xfId="11660"/>
    <cellStyle name="Обычный 5 5 2 3 3" xfId="8379"/>
    <cellStyle name="Обычный 5 5 2 4" xfId="4525"/>
    <cellStyle name="Обычный 5 5 2 4 2" xfId="11661"/>
    <cellStyle name="Обычный 5 5 2 4 3" xfId="8380"/>
    <cellStyle name="Обычный 5 5 2 5" xfId="4526"/>
    <cellStyle name="Обычный 5 5 2 5 2" xfId="11662"/>
    <cellStyle name="Обычный 5 5 2 5 3" xfId="8381"/>
    <cellStyle name="Обычный 5 5 2 6" xfId="11658"/>
    <cellStyle name="Обычный 5 5 2 7" xfId="8377"/>
    <cellStyle name="Обычный 5 5 3" xfId="4527"/>
    <cellStyle name="Обычный 5 5 3 2" xfId="11663"/>
    <cellStyle name="Обычный 5 5 3 3" xfId="8382"/>
    <cellStyle name="Обычный 5 5 4" xfId="4528"/>
    <cellStyle name="Обычный 5 5 4 2" xfId="11664"/>
    <cellStyle name="Обычный 5 5 4 3" xfId="8383"/>
    <cellStyle name="Обычный 5 5 5" xfId="4529"/>
    <cellStyle name="Обычный 5 5 5 2" xfId="11665"/>
    <cellStyle name="Обычный 5 5 5 3" xfId="8384"/>
    <cellStyle name="Обычный 5 5 6" xfId="4530"/>
    <cellStyle name="Обычный 5 5 6 2" xfId="11666"/>
    <cellStyle name="Обычный 5 5 6 3" xfId="8385"/>
    <cellStyle name="Обычный 5 5 7" xfId="11657"/>
    <cellStyle name="Обычный 5 5 8" xfId="8376"/>
    <cellStyle name="Обычный 5 6" xfId="4531"/>
    <cellStyle name="Обычный 5 6 2" xfId="4532"/>
    <cellStyle name="Обычный 5 6 2 2" xfId="4533"/>
    <cellStyle name="Обычный 5 6 2 2 2" xfId="11669"/>
    <cellStyle name="Обычный 5 6 2 2 3" xfId="8388"/>
    <cellStyle name="Обычный 5 6 2 3" xfId="4534"/>
    <cellStyle name="Обычный 5 6 2 3 2" xfId="11670"/>
    <cellStyle name="Обычный 5 6 2 3 3" xfId="8389"/>
    <cellStyle name="Обычный 5 6 2 4" xfId="4535"/>
    <cellStyle name="Обычный 5 6 2 4 2" xfId="11671"/>
    <cellStyle name="Обычный 5 6 2 4 3" xfId="8390"/>
    <cellStyle name="Обычный 5 6 2 5" xfId="4536"/>
    <cellStyle name="Обычный 5 6 2 5 2" xfId="11672"/>
    <cellStyle name="Обычный 5 6 2 5 3" xfId="8391"/>
    <cellStyle name="Обычный 5 6 2 6" xfId="11668"/>
    <cellStyle name="Обычный 5 6 2 7" xfId="8387"/>
    <cellStyle name="Обычный 5 6 3" xfId="4537"/>
    <cellStyle name="Обычный 5 6 3 2" xfId="11673"/>
    <cellStyle name="Обычный 5 6 3 3" xfId="8392"/>
    <cellStyle name="Обычный 5 6 4" xfId="4538"/>
    <cellStyle name="Обычный 5 6 4 2" xfId="11674"/>
    <cellStyle name="Обычный 5 6 4 3" xfId="8393"/>
    <cellStyle name="Обычный 5 6 5" xfId="4539"/>
    <cellStyle name="Обычный 5 6 5 2" xfId="11675"/>
    <cellStyle name="Обычный 5 6 5 3" xfId="8394"/>
    <cellStyle name="Обычный 5 6 6" xfId="4540"/>
    <cellStyle name="Обычный 5 6 6 2" xfId="11676"/>
    <cellStyle name="Обычный 5 6 6 3" xfId="8395"/>
    <cellStyle name="Обычный 5 6 7" xfId="11667"/>
    <cellStyle name="Обычный 5 6 8" xfId="8386"/>
    <cellStyle name="Обычный 5 7" xfId="4541"/>
    <cellStyle name="Обычный 5 8" xfId="4542"/>
    <cellStyle name="Обычный 5 8 2" xfId="4543"/>
    <cellStyle name="Обычный 5 8 2 2" xfId="11678"/>
    <cellStyle name="Обычный 5 8 2 3" xfId="8397"/>
    <cellStyle name="Обычный 5 8 3" xfId="4544"/>
    <cellStyle name="Обычный 5 8 3 2" xfId="11679"/>
    <cellStyle name="Обычный 5 8 3 3" xfId="8398"/>
    <cellStyle name="Обычный 5 8 4" xfId="4545"/>
    <cellStyle name="Обычный 5 8 4 2" xfId="11680"/>
    <cellStyle name="Обычный 5 8 4 3" xfId="8399"/>
    <cellStyle name="Обычный 5 8 5" xfId="11677"/>
    <cellStyle name="Обычный 5 8 6" xfId="8396"/>
    <cellStyle name="Обычный 5 9" xfId="4546"/>
    <cellStyle name="Обычный 50" xfId="4547"/>
    <cellStyle name="Обычный 51" xfId="4548"/>
    <cellStyle name="Обычный 52" xfId="4549"/>
    <cellStyle name="Обычный 53" xfId="4550"/>
    <cellStyle name="Обычный 54" xfId="4551"/>
    <cellStyle name="Обычный 55" xfId="4552"/>
    <cellStyle name="Обычный 56" xfId="4553"/>
    <cellStyle name="Обычный 57" xfId="4554"/>
    <cellStyle name="Обычный 57 2" xfId="4555"/>
    <cellStyle name="Обычный 57 3" xfId="4556"/>
    <cellStyle name="Обычный 57 4" xfId="5550"/>
    <cellStyle name="Обычный 58" xfId="4557"/>
    <cellStyle name="Обычный 58 2" xfId="4558"/>
    <cellStyle name="Обычный 58 3" xfId="4559"/>
    <cellStyle name="Обычный 58 4" xfId="5551"/>
    <cellStyle name="Обычный 59" xfId="4560"/>
    <cellStyle name="Обычный 59 2" xfId="4561"/>
    <cellStyle name="Обычный 59 3" xfId="4562"/>
    <cellStyle name="Обычный 59 4" xfId="5552"/>
    <cellStyle name="Обычный 6" xfId="39"/>
    <cellStyle name="Обычный 6 2" xfId="4563"/>
    <cellStyle name="Обычный 6 2 2" xfId="5831"/>
    <cellStyle name="Обычный 6 2 2 2" xfId="5832"/>
    <cellStyle name="Обычный 6 2 2 2 2" xfId="12350"/>
    <cellStyle name="Обычный 6 2 2 2 3" xfId="9054"/>
    <cellStyle name="Обычный 6 2 2 3" xfId="12349"/>
    <cellStyle name="Обычный 6 2 2 4" xfId="9053"/>
    <cellStyle name="Обычный 6 2 3" xfId="5833"/>
    <cellStyle name="Обычный 6 2 3 2" xfId="12351"/>
    <cellStyle name="Обычный 6 2 3 3" xfId="9055"/>
    <cellStyle name="Обычный 6 2 4" xfId="5830"/>
    <cellStyle name="Обычный 6 2 4 2" xfId="12348"/>
    <cellStyle name="Обычный 6 2 4 3" xfId="9052"/>
    <cellStyle name="Обычный 6 3" xfId="4564"/>
    <cellStyle name="Обычный 6 3 2" xfId="5835"/>
    <cellStyle name="Обычный 6 3 2 2" xfId="12353"/>
    <cellStyle name="Обычный 6 3 2 3" xfId="9057"/>
    <cellStyle name="Обычный 6 3 3" xfId="5834"/>
    <cellStyle name="Обычный 6 3 3 2" xfId="12352"/>
    <cellStyle name="Обычный 6 3 3 3" xfId="9056"/>
    <cellStyle name="Обычный 6 4" xfId="4565"/>
    <cellStyle name="Обычный 6 4 2" xfId="5837"/>
    <cellStyle name="Обычный 6 4 2 2" xfId="12355"/>
    <cellStyle name="Обычный 6 4 2 3" xfId="9059"/>
    <cellStyle name="Обычный 6 4 3" xfId="5836"/>
    <cellStyle name="Обычный 6 4 3 2" xfId="12354"/>
    <cellStyle name="Обычный 6 4 3 3" xfId="9058"/>
    <cellStyle name="Обычный 6 5" xfId="5838"/>
    <cellStyle name="Обычный 6 5 2" xfId="12356"/>
    <cellStyle name="Обычный 6 5 3" xfId="9060"/>
    <cellStyle name="Обычный 6 6" xfId="5829"/>
    <cellStyle name="Обычный 6 6 2" xfId="12347"/>
    <cellStyle name="Обычный 6 6 3" xfId="9051"/>
    <cellStyle name="Обычный 6_БЮДЖЕТ послед. 25.02.10г" xfId="4566"/>
    <cellStyle name="Обычный 60" xfId="4567"/>
    <cellStyle name="Обычный 61" xfId="4568"/>
    <cellStyle name="Обычный 62" xfId="4569"/>
    <cellStyle name="Обычный 63" xfId="4570"/>
    <cellStyle name="Обычный 64" xfId="4571"/>
    <cellStyle name="Обычный 65" xfId="4572"/>
    <cellStyle name="Обычный 66" xfId="4573"/>
    <cellStyle name="Обычный 67" xfId="4574"/>
    <cellStyle name="Обычный 68" xfId="4575"/>
    <cellStyle name="Обычный 69" xfId="4576"/>
    <cellStyle name="Обычный 7" xfId="4577"/>
    <cellStyle name="Обычный 7 10" xfId="4578"/>
    <cellStyle name="Обычный 7 10 2" xfId="4579"/>
    <cellStyle name="Обычный 7 10 2 2" xfId="4580"/>
    <cellStyle name="Обычный 7 10 2 2 2" xfId="11683"/>
    <cellStyle name="Обычный 7 10 2 2 3" xfId="8405"/>
    <cellStyle name="Обычный 7 10 2 3" xfId="4581"/>
    <cellStyle name="Обычный 7 10 2 3 2" xfId="11684"/>
    <cellStyle name="Обычный 7 10 2 3 3" xfId="8406"/>
    <cellStyle name="Обычный 7 10 2 4" xfId="4582"/>
    <cellStyle name="Обычный 7 10 2 4 2" xfId="11685"/>
    <cellStyle name="Обычный 7 10 2 4 3" xfId="8407"/>
    <cellStyle name="Обычный 7 10 2 5" xfId="4583"/>
    <cellStyle name="Обычный 7 10 2 5 2" xfId="11686"/>
    <cellStyle name="Обычный 7 10 2 5 3" xfId="8408"/>
    <cellStyle name="Обычный 7 10 2 6" xfId="11682"/>
    <cellStyle name="Обычный 7 10 2 7" xfId="8404"/>
    <cellStyle name="Обычный 7 10 3" xfId="4584"/>
    <cellStyle name="Обычный 7 10 3 2" xfId="11687"/>
    <cellStyle name="Обычный 7 10 3 3" xfId="8409"/>
    <cellStyle name="Обычный 7 10 4" xfId="4585"/>
    <cellStyle name="Обычный 7 10 4 2" xfId="11688"/>
    <cellStyle name="Обычный 7 10 4 3" xfId="8410"/>
    <cellStyle name="Обычный 7 10 5" xfId="4586"/>
    <cellStyle name="Обычный 7 10 5 2" xfId="11689"/>
    <cellStyle name="Обычный 7 10 5 3" xfId="8411"/>
    <cellStyle name="Обычный 7 10 6" xfId="4587"/>
    <cellStyle name="Обычный 7 10 6 2" xfId="11690"/>
    <cellStyle name="Обычный 7 10 6 3" xfId="8412"/>
    <cellStyle name="Обычный 7 10 7" xfId="11681"/>
    <cellStyle name="Обычный 7 10 8" xfId="8403"/>
    <cellStyle name="Обычный 7 11" xfId="4588"/>
    <cellStyle name="Обычный 7 11 10" xfId="8413"/>
    <cellStyle name="Обычный 7 11 2" xfId="4589"/>
    <cellStyle name="Обычный 7 11 2 2" xfId="4590"/>
    <cellStyle name="Обычный 7 11 2 2 2" xfId="4591"/>
    <cellStyle name="Обычный 7 11 2 2 2 2" xfId="11694"/>
    <cellStyle name="Обычный 7 11 2 2 2 3" xfId="8416"/>
    <cellStyle name="Обычный 7 11 2 2 3" xfId="4592"/>
    <cellStyle name="Обычный 7 11 2 2 3 2" xfId="11695"/>
    <cellStyle name="Обычный 7 11 2 2 3 3" xfId="8417"/>
    <cellStyle name="Обычный 7 11 2 2 4" xfId="4593"/>
    <cellStyle name="Обычный 7 11 2 2 4 2" xfId="11696"/>
    <cellStyle name="Обычный 7 11 2 2 4 3" xfId="8418"/>
    <cellStyle name="Обычный 7 11 2 2 5" xfId="4594"/>
    <cellStyle name="Обычный 7 11 2 2 5 2" xfId="11697"/>
    <cellStyle name="Обычный 7 11 2 2 5 3" xfId="8419"/>
    <cellStyle name="Обычный 7 11 2 2 6" xfId="11693"/>
    <cellStyle name="Обычный 7 11 2 2 7" xfId="8415"/>
    <cellStyle name="Обычный 7 11 2 3" xfId="4595"/>
    <cellStyle name="Обычный 7 11 2 3 2" xfId="11698"/>
    <cellStyle name="Обычный 7 11 2 3 3" xfId="8420"/>
    <cellStyle name="Обычный 7 11 2 4" xfId="4596"/>
    <cellStyle name="Обычный 7 11 2 4 2" xfId="11699"/>
    <cellStyle name="Обычный 7 11 2 4 3" xfId="8421"/>
    <cellStyle name="Обычный 7 11 2 5" xfId="4597"/>
    <cellStyle name="Обычный 7 11 2 5 2" xfId="11700"/>
    <cellStyle name="Обычный 7 11 2 5 3" xfId="8422"/>
    <cellStyle name="Обычный 7 11 2 6" xfId="4598"/>
    <cellStyle name="Обычный 7 11 2 6 2" xfId="11701"/>
    <cellStyle name="Обычный 7 11 2 6 3" xfId="8423"/>
    <cellStyle name="Обычный 7 11 2 7" xfId="11692"/>
    <cellStyle name="Обычный 7 11 2 8" xfId="8414"/>
    <cellStyle name="Обычный 7 11 3" xfId="4599"/>
    <cellStyle name="Обычный 7 11 3 2" xfId="4600"/>
    <cellStyle name="Обычный 7 11 3 2 10" xfId="8425"/>
    <cellStyle name="Обычный 7 11 3 2 2" xfId="4601"/>
    <cellStyle name="Обычный 7 11 3 2 2 2" xfId="4602"/>
    <cellStyle name="Обычный 7 11 3 2 2 2 2" xfId="11705"/>
    <cellStyle name="Обычный 7 11 3 2 2 2 3" xfId="8427"/>
    <cellStyle name="Обычный 7 11 3 2 2 3" xfId="4603"/>
    <cellStyle name="Обычный 7 11 3 2 2 3 2" xfId="11706"/>
    <cellStyle name="Обычный 7 11 3 2 2 3 3" xfId="8428"/>
    <cellStyle name="Обычный 7 11 3 2 2 4" xfId="4604"/>
    <cellStyle name="Обычный 7 11 3 2 2 4 2" xfId="11707"/>
    <cellStyle name="Обычный 7 11 3 2 2 4 3" xfId="8429"/>
    <cellStyle name="Обычный 7 11 3 2 2 5" xfId="4605"/>
    <cellStyle name="Обычный 7 11 3 2 2 5 2" xfId="11708"/>
    <cellStyle name="Обычный 7 11 3 2 2 5 3" xfId="8430"/>
    <cellStyle name="Обычный 7 11 3 2 2 6" xfId="11704"/>
    <cellStyle name="Обычный 7 11 3 2 2 7" xfId="8426"/>
    <cellStyle name="Обычный 7 11 3 2 3" xfId="4606"/>
    <cellStyle name="Обычный 7 11 3 2 3 2" xfId="4607"/>
    <cellStyle name="Обычный 7 11 3 2 3 2 2" xfId="11710"/>
    <cellStyle name="Обычный 7 11 3 2 3 2 3" xfId="8432"/>
    <cellStyle name="Обычный 7 11 3 2 3 3" xfId="11709"/>
    <cellStyle name="Обычный 7 11 3 2 3 4" xfId="8431"/>
    <cellStyle name="Обычный 7 11 3 2 4" xfId="4608"/>
    <cellStyle name="Обычный 7 11 3 2 4 2" xfId="11711"/>
    <cellStyle name="Обычный 7 11 3 2 4 3" xfId="8433"/>
    <cellStyle name="Обычный 7 11 3 2 5" xfId="4609"/>
    <cellStyle name="Обычный 7 11 3 2 5 2" xfId="11712"/>
    <cellStyle name="Обычный 7 11 3 2 5 3" xfId="8434"/>
    <cellStyle name="Обычный 7 11 3 2 6" xfId="4610"/>
    <cellStyle name="Обычный 7 11 3 2 6 2" xfId="11713"/>
    <cellStyle name="Обычный 7 11 3 2 6 3" xfId="8435"/>
    <cellStyle name="Обычный 7 11 3 2 7" xfId="4611"/>
    <cellStyle name="Обычный 7 11 3 2 7 2" xfId="11714"/>
    <cellStyle name="Обычный 7 11 3 2 7 3" xfId="8436"/>
    <cellStyle name="Обычный 7 11 3 2 8" xfId="4612"/>
    <cellStyle name="Обычный 7 11 3 2 8 2" xfId="11715"/>
    <cellStyle name="Обычный 7 11 3 2 8 3" xfId="8437"/>
    <cellStyle name="Обычный 7 11 3 2 9" xfId="11703"/>
    <cellStyle name="Обычный 7 11 3 3" xfId="4613"/>
    <cellStyle name="Обычный 7 11 3 3 2" xfId="4614"/>
    <cellStyle name="Обычный 7 11 3 3 2 2" xfId="11717"/>
    <cellStyle name="Обычный 7 11 3 3 2 3" xfId="8439"/>
    <cellStyle name="Обычный 7 11 3 3 3" xfId="4615"/>
    <cellStyle name="Обычный 7 11 3 3 3 2" xfId="11718"/>
    <cellStyle name="Обычный 7 11 3 3 3 3" xfId="8440"/>
    <cellStyle name="Обычный 7 11 3 3 4" xfId="4616"/>
    <cellStyle name="Обычный 7 11 3 3 4 2" xfId="11719"/>
    <cellStyle name="Обычный 7 11 3 3 4 3" xfId="8441"/>
    <cellStyle name="Обычный 7 11 3 3 5" xfId="4617"/>
    <cellStyle name="Обычный 7 11 3 3 5 2" xfId="11720"/>
    <cellStyle name="Обычный 7 11 3 3 5 3" xfId="8442"/>
    <cellStyle name="Обычный 7 11 3 3 6" xfId="11716"/>
    <cellStyle name="Обычный 7 11 3 3 7" xfId="8438"/>
    <cellStyle name="Обычный 7 11 3 4" xfId="4618"/>
    <cellStyle name="Обычный 7 11 3 4 2" xfId="11721"/>
    <cellStyle name="Обычный 7 11 3 4 3" xfId="8443"/>
    <cellStyle name="Обычный 7 11 3 5" xfId="4619"/>
    <cellStyle name="Обычный 7 11 3 5 2" xfId="11722"/>
    <cellStyle name="Обычный 7 11 3 5 3" xfId="8444"/>
    <cellStyle name="Обычный 7 11 3 6" xfId="4620"/>
    <cellStyle name="Обычный 7 11 3 6 2" xfId="11723"/>
    <cellStyle name="Обычный 7 11 3 6 3" xfId="8445"/>
    <cellStyle name="Обычный 7 11 3 7" xfId="4621"/>
    <cellStyle name="Обычный 7 11 3 7 2" xfId="11724"/>
    <cellStyle name="Обычный 7 11 3 7 3" xfId="8446"/>
    <cellStyle name="Обычный 7 11 3 8" xfId="11702"/>
    <cellStyle name="Обычный 7 11 3 9" xfId="8424"/>
    <cellStyle name="Обычный 7 11 4" xfId="4622"/>
    <cellStyle name="Обычный 7 11 4 2" xfId="4623"/>
    <cellStyle name="Обычный 7 11 4 2 2" xfId="11726"/>
    <cellStyle name="Обычный 7 11 4 2 3" xfId="8448"/>
    <cellStyle name="Обычный 7 11 4 3" xfId="4624"/>
    <cellStyle name="Обычный 7 11 4 3 2" xfId="11727"/>
    <cellStyle name="Обычный 7 11 4 3 3" xfId="8449"/>
    <cellStyle name="Обычный 7 11 4 4" xfId="4625"/>
    <cellStyle name="Обычный 7 11 4 4 2" xfId="11728"/>
    <cellStyle name="Обычный 7 11 4 4 3" xfId="8450"/>
    <cellStyle name="Обычный 7 11 4 5" xfId="4626"/>
    <cellStyle name="Обычный 7 11 4 5 2" xfId="11729"/>
    <cellStyle name="Обычный 7 11 4 5 3" xfId="8451"/>
    <cellStyle name="Обычный 7 11 4 6" xfId="11725"/>
    <cellStyle name="Обычный 7 11 4 7" xfId="8447"/>
    <cellStyle name="Обычный 7 11 5" xfId="4627"/>
    <cellStyle name="Обычный 7 11 5 2" xfId="11730"/>
    <cellStyle name="Обычный 7 11 5 3" xfId="8452"/>
    <cellStyle name="Обычный 7 11 6" xfId="4628"/>
    <cellStyle name="Обычный 7 11 6 2" xfId="11731"/>
    <cellStyle name="Обычный 7 11 6 3" xfId="8453"/>
    <cellStyle name="Обычный 7 11 7" xfId="4629"/>
    <cellStyle name="Обычный 7 11 7 2" xfId="11732"/>
    <cellStyle name="Обычный 7 11 7 3" xfId="8454"/>
    <cellStyle name="Обычный 7 11 8" xfId="4630"/>
    <cellStyle name="Обычный 7 11 8 2" xfId="11733"/>
    <cellStyle name="Обычный 7 11 8 3" xfId="8455"/>
    <cellStyle name="Обычный 7 11 9" xfId="11691"/>
    <cellStyle name="Обычный 7 12" xfId="4631"/>
    <cellStyle name="Обычный 7 12 2" xfId="4632"/>
    <cellStyle name="Обычный 7 12 2 2" xfId="4633"/>
    <cellStyle name="Обычный 7 12 2 2 2" xfId="11736"/>
    <cellStyle name="Обычный 7 12 2 2 3" xfId="8458"/>
    <cellStyle name="Обычный 7 12 2 3" xfId="4634"/>
    <cellStyle name="Обычный 7 12 2 3 2" xfId="11737"/>
    <cellStyle name="Обычный 7 12 2 3 3" xfId="8459"/>
    <cellStyle name="Обычный 7 12 2 4" xfId="4635"/>
    <cellStyle name="Обычный 7 12 2 4 2" xfId="11738"/>
    <cellStyle name="Обычный 7 12 2 4 3" xfId="8460"/>
    <cellStyle name="Обычный 7 12 2 5" xfId="4636"/>
    <cellStyle name="Обычный 7 12 2 5 2" xfId="11739"/>
    <cellStyle name="Обычный 7 12 2 5 3" xfId="8461"/>
    <cellStyle name="Обычный 7 12 2 6" xfId="11735"/>
    <cellStyle name="Обычный 7 12 2 7" xfId="8457"/>
    <cellStyle name="Обычный 7 12 3" xfId="4637"/>
    <cellStyle name="Обычный 7 12 3 2" xfId="11740"/>
    <cellStyle name="Обычный 7 12 3 3" xfId="8462"/>
    <cellStyle name="Обычный 7 12 4" xfId="4638"/>
    <cellStyle name="Обычный 7 12 4 2" xfId="11741"/>
    <cellStyle name="Обычный 7 12 4 3" xfId="8463"/>
    <cellStyle name="Обычный 7 12 5" xfId="4639"/>
    <cellStyle name="Обычный 7 12 5 2" xfId="11742"/>
    <cellStyle name="Обычный 7 12 5 3" xfId="8464"/>
    <cellStyle name="Обычный 7 12 6" xfId="4640"/>
    <cellStyle name="Обычный 7 12 6 2" xfId="11743"/>
    <cellStyle name="Обычный 7 12 6 3" xfId="8465"/>
    <cellStyle name="Обычный 7 12 7" xfId="11734"/>
    <cellStyle name="Обычный 7 12 8" xfId="8456"/>
    <cellStyle name="Обычный 7 13" xfId="4641"/>
    <cellStyle name="Обычный 7 14" xfId="4642"/>
    <cellStyle name="Обычный 7 14 2" xfId="4643"/>
    <cellStyle name="Обычный 7 14 2 2" xfId="11745"/>
    <cellStyle name="Обычный 7 14 2 3" xfId="8467"/>
    <cellStyle name="Обычный 7 14 3" xfId="4644"/>
    <cellStyle name="Обычный 7 14 3 2" xfId="11746"/>
    <cellStyle name="Обычный 7 14 3 3" xfId="8468"/>
    <cellStyle name="Обычный 7 14 4" xfId="4645"/>
    <cellStyle name="Обычный 7 14 4 2" xfId="11747"/>
    <cellStyle name="Обычный 7 14 4 3" xfId="8469"/>
    <cellStyle name="Обычный 7 14 5" xfId="11744"/>
    <cellStyle name="Обычный 7 14 6" xfId="8466"/>
    <cellStyle name="Обычный 7 15" xfId="4646"/>
    <cellStyle name="Обычный 7 15 2" xfId="11748"/>
    <cellStyle name="Обычный 7 15 3" xfId="8470"/>
    <cellStyle name="Обычный 7 16" xfId="5553"/>
    <cellStyle name="Обычный 7 17" xfId="5554"/>
    <cellStyle name="Обычный 7 17 2" xfId="12102"/>
    <cellStyle name="Обычный 7 17 3" xfId="8807"/>
    <cellStyle name="Обычный 7 18" xfId="5648"/>
    <cellStyle name="Обычный 7 18 2" xfId="12186"/>
    <cellStyle name="Обычный 7 18 3" xfId="8891"/>
    <cellStyle name="Обычный 7 19" xfId="5723"/>
    <cellStyle name="Обычный 7 19 2" xfId="12261"/>
    <cellStyle name="Обычный 7 19 3" xfId="8966"/>
    <cellStyle name="Обычный 7 2" xfId="4647"/>
    <cellStyle name="Обычный 7 2 2" xfId="4648"/>
    <cellStyle name="Обычный 7 2 2 2" xfId="4649"/>
    <cellStyle name="Обычный 7 2 2 2 2" xfId="4650"/>
    <cellStyle name="Обычный 7 2 2 3" xfId="4651"/>
    <cellStyle name="Обычный 7 2 3" xfId="4652"/>
    <cellStyle name="Обычный 7 2 3 2" xfId="4653"/>
    <cellStyle name="Обычный 7 2 4" xfId="4654"/>
    <cellStyle name="Обычный 7 2 5" xfId="4655"/>
    <cellStyle name="Обычный 7 2 5 2" xfId="11749"/>
    <cellStyle name="Обычный 7 2 5 3" xfId="8471"/>
    <cellStyle name="Обычный 7 2_постель Вилла" xfId="4656"/>
    <cellStyle name="Обычный 7 20" xfId="5839"/>
    <cellStyle name="Обычный 7 21" xfId="5899"/>
    <cellStyle name="Обычный 7 3" xfId="4657"/>
    <cellStyle name="Обычный 7 3 2" xfId="4658"/>
    <cellStyle name="Обычный 7 3 2 2" xfId="4659"/>
    <cellStyle name="Обычный 7 3 2 2 2" xfId="11752"/>
    <cellStyle name="Обычный 7 3 2 2 3" xfId="8474"/>
    <cellStyle name="Обычный 7 3 2 3" xfId="4660"/>
    <cellStyle name="Обычный 7 3 2 3 2" xfId="11753"/>
    <cellStyle name="Обычный 7 3 2 3 3" xfId="8475"/>
    <cellStyle name="Обычный 7 3 2 4" xfId="4661"/>
    <cellStyle name="Обычный 7 3 2 4 2" xfId="11754"/>
    <cellStyle name="Обычный 7 3 2 4 3" xfId="8476"/>
    <cellStyle name="Обычный 7 3 2 5" xfId="4662"/>
    <cellStyle name="Обычный 7 3 2 5 2" xfId="11755"/>
    <cellStyle name="Обычный 7 3 2 5 3" xfId="8477"/>
    <cellStyle name="Обычный 7 3 2 6" xfId="11751"/>
    <cellStyle name="Обычный 7 3 2 7" xfId="8473"/>
    <cellStyle name="Обычный 7 3 3" xfId="4663"/>
    <cellStyle name="Обычный 7 3 3 2" xfId="11756"/>
    <cellStyle name="Обычный 7 3 3 3" xfId="8478"/>
    <cellStyle name="Обычный 7 3 4" xfId="4664"/>
    <cellStyle name="Обычный 7 3 4 2" xfId="11757"/>
    <cellStyle name="Обычный 7 3 4 3" xfId="8479"/>
    <cellStyle name="Обычный 7 3 5" xfId="4665"/>
    <cellStyle name="Обычный 7 3 5 2" xfId="11758"/>
    <cellStyle name="Обычный 7 3 5 3" xfId="8480"/>
    <cellStyle name="Обычный 7 3 6" xfId="4666"/>
    <cellStyle name="Обычный 7 3 6 2" xfId="11759"/>
    <cellStyle name="Обычный 7 3 6 3" xfId="8481"/>
    <cellStyle name="Обычный 7 3 7" xfId="11750"/>
    <cellStyle name="Обычный 7 3 8" xfId="8472"/>
    <cellStyle name="Обычный 7 4" xfId="4667"/>
    <cellStyle name="Обычный 7 4 2" xfId="4668"/>
    <cellStyle name="Обычный 7 4 2 2" xfId="4669"/>
    <cellStyle name="Обычный 7 4 2 2 2" xfId="4670"/>
    <cellStyle name="Обычный 7 4 2 2 2 10" xfId="11763"/>
    <cellStyle name="Обычный 7 4 2 2 2 11" xfId="8485"/>
    <cellStyle name="Обычный 7 4 2 2 2 2" xfId="4671"/>
    <cellStyle name="Обычный 7 4 2 2 2 2 2" xfId="4672"/>
    <cellStyle name="Обычный 7 4 2 2 2 2 2 2" xfId="11765"/>
    <cellStyle name="Обычный 7 4 2 2 2 2 2 3" xfId="8487"/>
    <cellStyle name="Обычный 7 4 2 2 2 2 3" xfId="4673"/>
    <cellStyle name="Обычный 7 4 2 2 2 2 3 2" xfId="11766"/>
    <cellStyle name="Обычный 7 4 2 2 2 2 3 3" xfId="8488"/>
    <cellStyle name="Обычный 7 4 2 2 2 2 4" xfId="4674"/>
    <cellStyle name="Обычный 7 4 2 2 2 2 4 2" xfId="11767"/>
    <cellStyle name="Обычный 7 4 2 2 2 2 4 3" xfId="8489"/>
    <cellStyle name="Обычный 7 4 2 2 2 2 5" xfId="4675"/>
    <cellStyle name="Обычный 7 4 2 2 2 2 5 2" xfId="11768"/>
    <cellStyle name="Обычный 7 4 2 2 2 2 5 3" xfId="8490"/>
    <cellStyle name="Обычный 7 4 2 2 2 2 6" xfId="11764"/>
    <cellStyle name="Обычный 7 4 2 2 2 2 7" xfId="8486"/>
    <cellStyle name="Обычный 7 4 2 2 2 3" xfId="4676"/>
    <cellStyle name="Обычный 7 4 2 2 2 3 2" xfId="4677"/>
    <cellStyle name="Обычный 7 4 2 2 2 3 2 2" xfId="11770"/>
    <cellStyle name="Обычный 7 4 2 2 2 3 2 3" xfId="8492"/>
    <cellStyle name="Обычный 7 4 2 2 2 3 3" xfId="4678"/>
    <cellStyle name="Обычный 7 4 2 2 2 3 3 2" xfId="11771"/>
    <cellStyle name="Обычный 7 4 2 2 2 3 3 3" xfId="8493"/>
    <cellStyle name="Обычный 7 4 2 2 2 3 4" xfId="4679"/>
    <cellStyle name="Обычный 7 4 2 2 2 3 4 2" xfId="11772"/>
    <cellStyle name="Обычный 7 4 2 2 2 3 4 3" xfId="8494"/>
    <cellStyle name="Обычный 7 4 2 2 2 3 5" xfId="4680"/>
    <cellStyle name="Обычный 7 4 2 2 2 3 5 2" xfId="11773"/>
    <cellStyle name="Обычный 7 4 2 2 2 3 5 3" xfId="8495"/>
    <cellStyle name="Обычный 7 4 2 2 2 3 6" xfId="11769"/>
    <cellStyle name="Обычный 7 4 2 2 2 3 7" xfId="8491"/>
    <cellStyle name="Обычный 7 4 2 2 2 4" xfId="4681"/>
    <cellStyle name="Обычный 7 4 2 2 2 4 2" xfId="11774"/>
    <cellStyle name="Обычный 7 4 2 2 2 4 3" xfId="8496"/>
    <cellStyle name="Обычный 7 4 2 2 2 5" xfId="4682"/>
    <cellStyle name="Обычный 7 4 2 2 2 5 2" xfId="4683"/>
    <cellStyle name="Обычный 7 4 2 2 2 5 2 2" xfId="11776"/>
    <cellStyle name="Обычный 7 4 2 2 2 5 2 3" xfId="8498"/>
    <cellStyle name="Обычный 7 4 2 2 2 5 3" xfId="4684"/>
    <cellStyle name="Обычный 7 4 2 2 2 5 3 2" xfId="11777"/>
    <cellStyle name="Обычный 7 4 2 2 2 5 3 3" xfId="8499"/>
    <cellStyle name="Обычный 7 4 2 2 2 5 4" xfId="4685"/>
    <cellStyle name="Обычный 7 4 2 2 2 5 4 2" xfId="11778"/>
    <cellStyle name="Обычный 7 4 2 2 2 5 4 3" xfId="8500"/>
    <cellStyle name="Обычный 7 4 2 2 2 5 5" xfId="11775"/>
    <cellStyle name="Обычный 7 4 2 2 2 5 6" xfId="8497"/>
    <cellStyle name="Обычный 7 4 2 2 2 6" xfId="4686"/>
    <cellStyle name="Обычный 7 4 2 2 2 6 2" xfId="11779"/>
    <cellStyle name="Обычный 7 4 2 2 2 6 3" xfId="8501"/>
    <cellStyle name="Обычный 7 4 2 2 2 7" xfId="4687"/>
    <cellStyle name="Обычный 7 4 2 2 2 7 2" xfId="5745"/>
    <cellStyle name="Обычный 7 4 2 2 2 7 2 2" xfId="12282"/>
    <cellStyle name="Обычный 7 4 2 2 2 7 2 3" xfId="8987"/>
    <cellStyle name="Обычный 7 4 2 2 2 7 3" xfId="11780"/>
    <cellStyle name="Обычный 7 4 2 2 2 7 4" xfId="8502"/>
    <cellStyle name="Обычный 7 4 2 2 2 8" xfId="4688"/>
    <cellStyle name="Обычный 7 4 2 2 2 8 2" xfId="11781"/>
    <cellStyle name="Обычный 7 4 2 2 2 8 3" xfId="8503"/>
    <cellStyle name="Обычный 7 4 2 2 2 9" xfId="4689"/>
    <cellStyle name="Обычный 7 4 2 2 2 9 2" xfId="11782"/>
    <cellStyle name="Обычный 7 4 2 2 2 9 3" xfId="8504"/>
    <cellStyle name="Обычный 7 4 2 2 3" xfId="4690"/>
    <cellStyle name="Обычный 7 4 2 2 3 2" xfId="4691"/>
    <cellStyle name="Обычный 7 4 2 2 3 2 2" xfId="11784"/>
    <cellStyle name="Обычный 7 4 2 2 3 2 3" xfId="8506"/>
    <cellStyle name="Обычный 7 4 2 2 3 3" xfId="4692"/>
    <cellStyle name="Обычный 7 4 2 2 3 3 2" xfId="11785"/>
    <cellStyle name="Обычный 7 4 2 2 3 3 3" xfId="8507"/>
    <cellStyle name="Обычный 7 4 2 2 3 4" xfId="4693"/>
    <cellStyle name="Обычный 7 4 2 2 3 4 2" xfId="11786"/>
    <cellStyle name="Обычный 7 4 2 2 3 4 3" xfId="8508"/>
    <cellStyle name="Обычный 7 4 2 2 3 5" xfId="4694"/>
    <cellStyle name="Обычный 7 4 2 2 3 5 2" xfId="11787"/>
    <cellStyle name="Обычный 7 4 2 2 3 5 3" xfId="8509"/>
    <cellStyle name="Обычный 7 4 2 2 3 6" xfId="11783"/>
    <cellStyle name="Обычный 7 4 2 2 3 7" xfId="8505"/>
    <cellStyle name="Обычный 7 4 2 2 4" xfId="4695"/>
    <cellStyle name="Обычный 7 4 2 2 4 2" xfId="11788"/>
    <cellStyle name="Обычный 7 4 2 2 4 3" xfId="8510"/>
    <cellStyle name="Обычный 7 4 2 2 5" xfId="4696"/>
    <cellStyle name="Обычный 7 4 2 2 5 2" xfId="11789"/>
    <cellStyle name="Обычный 7 4 2 2 5 3" xfId="8511"/>
    <cellStyle name="Обычный 7 4 2 2 6" xfId="4697"/>
    <cellStyle name="Обычный 7 4 2 2 6 2" xfId="11790"/>
    <cellStyle name="Обычный 7 4 2 2 6 3" xfId="8512"/>
    <cellStyle name="Обычный 7 4 2 2 7" xfId="4698"/>
    <cellStyle name="Обычный 7 4 2 2 7 2" xfId="11791"/>
    <cellStyle name="Обычный 7 4 2 2 7 3" xfId="8513"/>
    <cellStyle name="Обычный 7 4 2 2 8" xfId="11762"/>
    <cellStyle name="Обычный 7 4 2 2 9" xfId="8484"/>
    <cellStyle name="Обычный 7 4 2 3" xfId="4699"/>
    <cellStyle name="Обычный 7 4 2 3 2" xfId="4700"/>
    <cellStyle name="Обычный 7 4 2 3 2 2" xfId="11793"/>
    <cellStyle name="Обычный 7 4 2 3 2 3" xfId="8515"/>
    <cellStyle name="Обычный 7 4 2 3 3" xfId="4701"/>
    <cellStyle name="Обычный 7 4 2 3 3 2" xfId="11794"/>
    <cellStyle name="Обычный 7 4 2 3 3 3" xfId="8516"/>
    <cellStyle name="Обычный 7 4 2 3 4" xfId="4702"/>
    <cellStyle name="Обычный 7 4 2 3 4 2" xfId="11795"/>
    <cellStyle name="Обычный 7 4 2 3 4 3" xfId="8517"/>
    <cellStyle name="Обычный 7 4 2 3 5" xfId="4703"/>
    <cellStyle name="Обычный 7 4 2 3 5 2" xfId="11796"/>
    <cellStyle name="Обычный 7 4 2 3 5 3" xfId="8518"/>
    <cellStyle name="Обычный 7 4 2 3 6" xfId="11792"/>
    <cellStyle name="Обычный 7 4 2 3 7" xfId="8514"/>
    <cellStyle name="Обычный 7 4 2 4" xfId="4704"/>
    <cellStyle name="Обычный 7 4 2 4 2" xfId="11797"/>
    <cellStyle name="Обычный 7 4 2 4 3" xfId="8519"/>
    <cellStyle name="Обычный 7 4 2 5" xfId="4705"/>
    <cellStyle name="Обычный 7 4 2 5 2" xfId="11798"/>
    <cellStyle name="Обычный 7 4 2 5 3" xfId="8520"/>
    <cellStyle name="Обычный 7 4 2 6" xfId="4706"/>
    <cellStyle name="Обычный 7 4 2 6 2" xfId="11799"/>
    <cellStyle name="Обычный 7 4 2 6 3" xfId="8521"/>
    <cellStyle name="Обычный 7 4 2 7" xfId="4707"/>
    <cellStyle name="Обычный 7 4 2 7 2" xfId="11800"/>
    <cellStyle name="Обычный 7 4 2 7 3" xfId="8522"/>
    <cellStyle name="Обычный 7 4 2 8" xfId="11761"/>
    <cellStyle name="Обычный 7 4 2 9" xfId="8483"/>
    <cellStyle name="Обычный 7 4 3" xfId="4708"/>
    <cellStyle name="Обычный 7 4 3 2" xfId="4709"/>
    <cellStyle name="Обычный 7 4 3 2 2" xfId="11802"/>
    <cellStyle name="Обычный 7 4 3 2 3" xfId="8524"/>
    <cellStyle name="Обычный 7 4 3 3" xfId="4710"/>
    <cellStyle name="Обычный 7 4 3 3 2" xfId="11803"/>
    <cellStyle name="Обычный 7 4 3 3 3" xfId="8525"/>
    <cellStyle name="Обычный 7 4 3 4" xfId="4711"/>
    <cellStyle name="Обычный 7 4 3 4 2" xfId="11804"/>
    <cellStyle name="Обычный 7 4 3 4 3" xfId="8526"/>
    <cellStyle name="Обычный 7 4 3 5" xfId="4712"/>
    <cellStyle name="Обычный 7 4 3 5 2" xfId="11805"/>
    <cellStyle name="Обычный 7 4 3 5 3" xfId="8527"/>
    <cellStyle name="Обычный 7 4 3 6" xfId="11801"/>
    <cellStyle name="Обычный 7 4 3 7" xfId="8523"/>
    <cellStyle name="Обычный 7 4 4" xfId="4713"/>
    <cellStyle name="Обычный 7 4 4 2" xfId="11806"/>
    <cellStyle name="Обычный 7 4 4 3" xfId="8528"/>
    <cellStyle name="Обычный 7 4 5" xfId="4714"/>
    <cellStyle name="Обычный 7 4 5 2" xfId="11807"/>
    <cellStyle name="Обычный 7 4 5 3" xfId="8529"/>
    <cellStyle name="Обычный 7 4 6" xfId="4715"/>
    <cellStyle name="Обычный 7 4 6 2" xfId="11808"/>
    <cellStyle name="Обычный 7 4 6 3" xfId="8530"/>
    <cellStyle name="Обычный 7 4 7" xfId="4716"/>
    <cellStyle name="Обычный 7 4 7 2" xfId="11809"/>
    <cellStyle name="Обычный 7 4 7 3" xfId="8531"/>
    <cellStyle name="Обычный 7 4 8" xfId="11760"/>
    <cellStyle name="Обычный 7 4 9" xfId="8482"/>
    <cellStyle name="Обычный 7 5" xfId="4717"/>
    <cellStyle name="Обычный 7 5 2" xfId="4718"/>
    <cellStyle name="Обычный 7 5 2 2" xfId="4719"/>
    <cellStyle name="Обычный 7 5 2 2 2" xfId="11812"/>
    <cellStyle name="Обычный 7 5 2 2 3" xfId="8534"/>
    <cellStyle name="Обычный 7 5 2 3" xfId="4720"/>
    <cellStyle name="Обычный 7 5 2 3 2" xfId="11813"/>
    <cellStyle name="Обычный 7 5 2 3 3" xfId="8535"/>
    <cellStyle name="Обычный 7 5 2 4" xfId="4721"/>
    <cellStyle name="Обычный 7 5 2 4 2" xfId="11814"/>
    <cellStyle name="Обычный 7 5 2 4 3" xfId="8536"/>
    <cellStyle name="Обычный 7 5 2 5" xfId="4722"/>
    <cellStyle name="Обычный 7 5 2 5 2" xfId="11815"/>
    <cellStyle name="Обычный 7 5 2 5 3" xfId="8537"/>
    <cellStyle name="Обычный 7 5 2 6" xfId="11811"/>
    <cellStyle name="Обычный 7 5 2 7" xfId="8533"/>
    <cellStyle name="Обычный 7 5 3" xfId="4723"/>
    <cellStyle name="Обычный 7 5 3 2" xfId="11816"/>
    <cellStyle name="Обычный 7 5 3 3" xfId="8538"/>
    <cellStyle name="Обычный 7 5 4" xfId="4724"/>
    <cellStyle name="Обычный 7 5 4 2" xfId="11817"/>
    <cellStyle name="Обычный 7 5 4 3" xfId="8539"/>
    <cellStyle name="Обычный 7 5 5" xfId="4725"/>
    <cellStyle name="Обычный 7 5 5 2" xfId="11818"/>
    <cellStyle name="Обычный 7 5 5 3" xfId="8540"/>
    <cellStyle name="Обычный 7 5 6" xfId="4726"/>
    <cellStyle name="Обычный 7 5 6 2" xfId="11819"/>
    <cellStyle name="Обычный 7 5 6 3" xfId="8541"/>
    <cellStyle name="Обычный 7 5 7" xfId="11810"/>
    <cellStyle name="Обычный 7 5 8" xfId="8532"/>
    <cellStyle name="Обычный 7 6" xfId="4727"/>
    <cellStyle name="Обычный 7 6 2" xfId="4728"/>
    <cellStyle name="Обычный 7 6 2 2" xfId="4729"/>
    <cellStyle name="Обычный 7 6 2 2 2" xfId="11822"/>
    <cellStyle name="Обычный 7 6 2 2 3" xfId="8544"/>
    <cellStyle name="Обычный 7 6 2 3" xfId="4730"/>
    <cellStyle name="Обычный 7 6 2 3 2" xfId="11823"/>
    <cellStyle name="Обычный 7 6 2 3 3" xfId="8545"/>
    <cellStyle name="Обычный 7 6 2 4" xfId="4731"/>
    <cellStyle name="Обычный 7 6 2 4 2" xfId="11824"/>
    <cellStyle name="Обычный 7 6 2 4 3" xfId="8546"/>
    <cellStyle name="Обычный 7 6 2 5" xfId="4732"/>
    <cellStyle name="Обычный 7 6 2 5 2" xfId="11825"/>
    <cellStyle name="Обычный 7 6 2 5 3" xfId="8547"/>
    <cellStyle name="Обычный 7 6 2 6" xfId="11821"/>
    <cellStyle name="Обычный 7 6 2 7" xfId="8543"/>
    <cellStyle name="Обычный 7 6 3" xfId="4733"/>
    <cellStyle name="Обычный 7 6 3 2" xfId="11826"/>
    <cellStyle name="Обычный 7 6 3 3" xfId="8548"/>
    <cellStyle name="Обычный 7 6 4" xfId="4734"/>
    <cellStyle name="Обычный 7 6 4 2" xfId="11827"/>
    <cellStyle name="Обычный 7 6 4 3" xfId="8549"/>
    <cellStyle name="Обычный 7 6 5" xfId="4735"/>
    <cellStyle name="Обычный 7 6 5 2" xfId="11828"/>
    <cellStyle name="Обычный 7 6 5 3" xfId="8550"/>
    <cellStyle name="Обычный 7 6 6" xfId="4736"/>
    <cellStyle name="Обычный 7 6 6 2" xfId="11829"/>
    <cellStyle name="Обычный 7 6 6 3" xfId="8551"/>
    <cellStyle name="Обычный 7 6 7" xfId="11820"/>
    <cellStyle name="Обычный 7 6 8" xfId="8542"/>
    <cellStyle name="Обычный 7 7" xfId="4737"/>
    <cellStyle name="Обычный 7 7 2" xfId="4738"/>
    <cellStyle name="Обычный 7 7 2 2" xfId="4739"/>
    <cellStyle name="Обычный 7 7 2 2 2" xfId="11832"/>
    <cellStyle name="Обычный 7 7 2 2 3" xfId="8554"/>
    <cellStyle name="Обычный 7 7 2 3" xfId="4740"/>
    <cellStyle name="Обычный 7 7 2 3 2" xfId="11833"/>
    <cellStyle name="Обычный 7 7 2 3 3" xfId="8555"/>
    <cellStyle name="Обычный 7 7 2 4" xfId="4741"/>
    <cellStyle name="Обычный 7 7 2 4 2" xfId="11834"/>
    <cellStyle name="Обычный 7 7 2 4 3" xfId="8556"/>
    <cellStyle name="Обычный 7 7 2 5" xfId="4742"/>
    <cellStyle name="Обычный 7 7 2 5 2" xfId="11835"/>
    <cellStyle name="Обычный 7 7 2 5 3" xfId="8557"/>
    <cellStyle name="Обычный 7 7 2 6" xfId="11831"/>
    <cellStyle name="Обычный 7 7 2 7" xfId="8553"/>
    <cellStyle name="Обычный 7 7 3" xfId="4743"/>
    <cellStyle name="Обычный 7 7 3 2" xfId="11836"/>
    <cellStyle name="Обычный 7 7 3 3" xfId="8558"/>
    <cellStyle name="Обычный 7 7 4" xfId="4744"/>
    <cellStyle name="Обычный 7 7 4 2" xfId="11837"/>
    <cellStyle name="Обычный 7 7 4 3" xfId="8559"/>
    <cellStyle name="Обычный 7 7 5" xfId="4745"/>
    <cellStyle name="Обычный 7 7 5 2" xfId="11838"/>
    <cellStyle name="Обычный 7 7 5 3" xfId="8560"/>
    <cellStyle name="Обычный 7 7 6" xfId="4746"/>
    <cellStyle name="Обычный 7 7 6 2" xfId="11839"/>
    <cellStyle name="Обычный 7 7 6 3" xfId="8561"/>
    <cellStyle name="Обычный 7 7 7" xfId="11830"/>
    <cellStyle name="Обычный 7 7 8" xfId="8552"/>
    <cellStyle name="Обычный 7 8" xfId="4747"/>
    <cellStyle name="Обычный 7 8 2" xfId="4748"/>
    <cellStyle name="Обычный 7 8 2 2" xfId="4749"/>
    <cellStyle name="Обычный 7 8 2 2 2" xfId="11842"/>
    <cellStyle name="Обычный 7 8 2 2 3" xfId="8564"/>
    <cellStyle name="Обычный 7 8 2 3" xfId="4750"/>
    <cellStyle name="Обычный 7 8 2 3 2" xfId="11843"/>
    <cellStyle name="Обычный 7 8 2 3 3" xfId="8565"/>
    <cellStyle name="Обычный 7 8 2 4" xfId="4751"/>
    <cellStyle name="Обычный 7 8 2 4 2" xfId="11844"/>
    <cellStyle name="Обычный 7 8 2 4 3" xfId="8566"/>
    <cellStyle name="Обычный 7 8 2 5" xfId="4752"/>
    <cellStyle name="Обычный 7 8 2 5 2" xfId="11845"/>
    <cellStyle name="Обычный 7 8 2 5 3" xfId="8567"/>
    <cellStyle name="Обычный 7 8 2 6" xfId="11841"/>
    <cellStyle name="Обычный 7 8 2 7" xfId="8563"/>
    <cellStyle name="Обычный 7 8 3" xfId="4753"/>
    <cellStyle name="Обычный 7 8 3 2" xfId="11846"/>
    <cellStyle name="Обычный 7 8 3 3" xfId="8568"/>
    <cellStyle name="Обычный 7 8 4" xfId="4754"/>
    <cellStyle name="Обычный 7 8 4 2" xfId="11847"/>
    <cellStyle name="Обычный 7 8 4 3" xfId="8569"/>
    <cellStyle name="Обычный 7 8 5" xfId="4755"/>
    <cellStyle name="Обычный 7 8 5 2" xfId="11848"/>
    <cellStyle name="Обычный 7 8 5 3" xfId="8570"/>
    <cellStyle name="Обычный 7 8 6" xfId="4756"/>
    <cellStyle name="Обычный 7 8 6 2" xfId="11849"/>
    <cellStyle name="Обычный 7 8 6 3" xfId="8571"/>
    <cellStyle name="Обычный 7 8 7" xfId="11840"/>
    <cellStyle name="Обычный 7 8 8" xfId="8562"/>
    <cellStyle name="Обычный 7 9" xfId="4757"/>
    <cellStyle name="Обычный 7 9 2" xfId="4758"/>
    <cellStyle name="Обычный 7 9 2 2" xfId="4759"/>
    <cellStyle name="Обычный 7 9 2 2 2" xfId="11852"/>
    <cellStyle name="Обычный 7 9 2 2 3" xfId="8574"/>
    <cellStyle name="Обычный 7 9 2 3" xfId="4760"/>
    <cellStyle name="Обычный 7 9 2 3 2" xfId="11853"/>
    <cellStyle name="Обычный 7 9 2 3 3" xfId="8575"/>
    <cellStyle name="Обычный 7 9 2 4" xfId="4761"/>
    <cellStyle name="Обычный 7 9 2 4 2" xfId="11854"/>
    <cellStyle name="Обычный 7 9 2 4 3" xfId="8576"/>
    <cellStyle name="Обычный 7 9 2 5" xfId="4762"/>
    <cellStyle name="Обычный 7 9 2 5 2" xfId="11855"/>
    <cellStyle name="Обычный 7 9 2 5 3" xfId="8577"/>
    <cellStyle name="Обычный 7 9 2 6" xfId="11851"/>
    <cellStyle name="Обычный 7 9 2 7" xfId="8573"/>
    <cellStyle name="Обычный 7 9 3" xfId="4763"/>
    <cellStyle name="Обычный 7 9 3 2" xfId="11856"/>
    <cellStyle name="Обычный 7 9 3 3" xfId="8578"/>
    <cellStyle name="Обычный 7 9 4" xfId="4764"/>
    <cellStyle name="Обычный 7 9 4 2" xfId="11857"/>
    <cellStyle name="Обычный 7 9 4 3" xfId="8579"/>
    <cellStyle name="Обычный 7 9 5" xfId="4765"/>
    <cellStyle name="Обычный 7 9 5 2" xfId="11858"/>
    <cellStyle name="Обычный 7 9 5 3" xfId="8580"/>
    <cellStyle name="Обычный 7 9 6" xfId="4766"/>
    <cellStyle name="Обычный 7 9 6 2" xfId="11859"/>
    <cellStyle name="Обычный 7 9 6 3" xfId="8581"/>
    <cellStyle name="Обычный 7 9 7" xfId="11850"/>
    <cellStyle name="Обычный 7 9 8" xfId="8572"/>
    <cellStyle name="Обычный 7_постель Вилла" xfId="4767"/>
    <cellStyle name="Обычный 70" xfId="4768"/>
    <cellStyle name="Обычный 71" xfId="4769"/>
    <cellStyle name="Обычный 72" xfId="4770"/>
    <cellStyle name="Обычный 73" xfId="4771"/>
    <cellStyle name="Обычный 74" xfId="4772"/>
    <cellStyle name="Обычный 75" xfId="4773"/>
    <cellStyle name="Обычный 76" xfId="4774"/>
    <cellStyle name="Обычный 77" xfId="4775"/>
    <cellStyle name="Обычный 78" xfId="4776"/>
    <cellStyle name="Обычный 79" xfId="4777"/>
    <cellStyle name="Обычный 8" xfId="4778"/>
    <cellStyle name="Обычный 8 10" xfId="5840"/>
    <cellStyle name="Обычный 8 2" xfId="4779"/>
    <cellStyle name="Обычный 8 2 2" xfId="4780"/>
    <cellStyle name="Обычный 8 2 2 2" xfId="4781"/>
    <cellStyle name="Обычный 8 2 2 2 2" xfId="4782"/>
    <cellStyle name="Обычный 8 2 2 2 2 2" xfId="11862"/>
    <cellStyle name="Обычный 8 2 2 2 2 3" xfId="8584"/>
    <cellStyle name="Обычный 8 2 2 2 3" xfId="4783"/>
    <cellStyle name="Обычный 8 2 2 2 3 2" xfId="11863"/>
    <cellStyle name="Обычный 8 2 2 2 3 3" xfId="8585"/>
    <cellStyle name="Обычный 8 2 2 2 4" xfId="4784"/>
    <cellStyle name="Обычный 8 2 2 2 4 2" xfId="11864"/>
    <cellStyle name="Обычный 8 2 2 2 4 3" xfId="8586"/>
    <cellStyle name="Обычный 8 2 2 2 5" xfId="4785"/>
    <cellStyle name="Обычный 8 2 2 2 5 2" xfId="11865"/>
    <cellStyle name="Обычный 8 2 2 2 5 3" xfId="8587"/>
    <cellStyle name="Обычный 8 2 2 2 6" xfId="11861"/>
    <cellStyle name="Обычный 8 2 2 2 7" xfId="8583"/>
    <cellStyle name="Обычный 8 2 2 3" xfId="4786"/>
    <cellStyle name="Обычный 8 2 2 3 2" xfId="11866"/>
    <cellStyle name="Обычный 8 2 2 3 3" xfId="8588"/>
    <cellStyle name="Обычный 8 2 2 4" xfId="4787"/>
    <cellStyle name="Обычный 8 2 2 4 2" xfId="11867"/>
    <cellStyle name="Обычный 8 2 2 4 3" xfId="8589"/>
    <cellStyle name="Обычный 8 2 2 5" xfId="4788"/>
    <cellStyle name="Обычный 8 2 2 5 2" xfId="11868"/>
    <cellStyle name="Обычный 8 2 2 5 3" xfId="8590"/>
    <cellStyle name="Обычный 8 2 2 6" xfId="4789"/>
    <cellStyle name="Обычный 8 2 2 6 2" xfId="11869"/>
    <cellStyle name="Обычный 8 2 2 6 3" xfId="8591"/>
    <cellStyle name="Обычный 8 2 2 7" xfId="11860"/>
    <cellStyle name="Обычный 8 2 2 8" xfId="8582"/>
    <cellStyle name="Обычный 8 2 3" xfId="4790"/>
    <cellStyle name="Обычный 8 2 3 2" xfId="4791"/>
    <cellStyle name="Обычный 8 2 3 2 2" xfId="4792"/>
    <cellStyle name="Обычный 8 2 3 2 2 2" xfId="11872"/>
    <cellStyle name="Обычный 8 2 3 2 2 3" xfId="8594"/>
    <cellStyle name="Обычный 8 2 3 2 3" xfId="4793"/>
    <cellStyle name="Обычный 8 2 3 2 3 2" xfId="11873"/>
    <cellStyle name="Обычный 8 2 3 2 3 3" xfId="8595"/>
    <cellStyle name="Обычный 8 2 3 2 4" xfId="4794"/>
    <cellStyle name="Обычный 8 2 3 2 4 2" xfId="11874"/>
    <cellStyle name="Обычный 8 2 3 2 4 3" xfId="8596"/>
    <cellStyle name="Обычный 8 2 3 2 5" xfId="4795"/>
    <cellStyle name="Обычный 8 2 3 2 5 2" xfId="11875"/>
    <cellStyle name="Обычный 8 2 3 2 5 3" xfId="8597"/>
    <cellStyle name="Обычный 8 2 3 2 6" xfId="11871"/>
    <cellStyle name="Обычный 8 2 3 2 7" xfId="8593"/>
    <cellStyle name="Обычный 8 2 3 3" xfId="4796"/>
    <cellStyle name="Обычный 8 2 3 3 2" xfId="11876"/>
    <cellStyle name="Обычный 8 2 3 3 3" xfId="8598"/>
    <cellStyle name="Обычный 8 2 3 4" xfId="4797"/>
    <cellStyle name="Обычный 8 2 3 4 2" xfId="11877"/>
    <cellStyle name="Обычный 8 2 3 4 3" xfId="8599"/>
    <cellStyle name="Обычный 8 2 3 5" xfId="4798"/>
    <cellStyle name="Обычный 8 2 3 5 2" xfId="11878"/>
    <cellStyle name="Обычный 8 2 3 5 3" xfId="8600"/>
    <cellStyle name="Обычный 8 2 3 6" xfId="4799"/>
    <cellStyle name="Обычный 8 2 3 6 2" xfId="11879"/>
    <cellStyle name="Обычный 8 2 3 6 3" xfId="8601"/>
    <cellStyle name="Обычный 8 2 3 7" xfId="11870"/>
    <cellStyle name="Обычный 8 2 3 8" xfId="8592"/>
    <cellStyle name="Обычный 8 2 4" xfId="4800"/>
    <cellStyle name="Обычный 8 2 4 2" xfId="4801"/>
    <cellStyle name="Обычный 8 2 4 2 2" xfId="4802"/>
    <cellStyle name="Обычный 8 2 4 2 2 2" xfId="11882"/>
    <cellStyle name="Обычный 8 2 4 2 2 3" xfId="8604"/>
    <cellStyle name="Обычный 8 2 4 2 3" xfId="4803"/>
    <cellStyle name="Обычный 8 2 4 2 3 2" xfId="11883"/>
    <cellStyle name="Обычный 8 2 4 2 3 3" xfId="8605"/>
    <cellStyle name="Обычный 8 2 4 2 4" xfId="4804"/>
    <cellStyle name="Обычный 8 2 4 2 4 2" xfId="11884"/>
    <cellStyle name="Обычный 8 2 4 2 4 3" xfId="8606"/>
    <cellStyle name="Обычный 8 2 4 2 5" xfId="4805"/>
    <cellStyle name="Обычный 8 2 4 2 5 2" xfId="11885"/>
    <cellStyle name="Обычный 8 2 4 2 5 3" xfId="8607"/>
    <cellStyle name="Обычный 8 2 4 2 6" xfId="11881"/>
    <cellStyle name="Обычный 8 2 4 2 7" xfId="8603"/>
    <cellStyle name="Обычный 8 2 4 3" xfId="4806"/>
    <cellStyle name="Обычный 8 2 4 3 2" xfId="11886"/>
    <cellStyle name="Обычный 8 2 4 3 3" xfId="8608"/>
    <cellStyle name="Обычный 8 2 4 4" xfId="4807"/>
    <cellStyle name="Обычный 8 2 4 4 2" xfId="11887"/>
    <cellStyle name="Обычный 8 2 4 4 3" xfId="8609"/>
    <cellStyle name="Обычный 8 2 4 5" xfId="4808"/>
    <cellStyle name="Обычный 8 2 4 5 2" xfId="11888"/>
    <cellStyle name="Обычный 8 2 4 5 3" xfId="8610"/>
    <cellStyle name="Обычный 8 2 4 6" xfId="4809"/>
    <cellStyle name="Обычный 8 2 4 6 2" xfId="11889"/>
    <cellStyle name="Обычный 8 2 4 6 3" xfId="8611"/>
    <cellStyle name="Обычный 8 2 4 7" xfId="11880"/>
    <cellStyle name="Обычный 8 2 4 8" xfId="8602"/>
    <cellStyle name="Обычный 8 2 5" xfId="4810"/>
    <cellStyle name="Обычный 8 2 5 2" xfId="4811"/>
    <cellStyle name="Обычный 8 2 5 2 2" xfId="4812"/>
    <cellStyle name="Обычный 8 2 5 2 2 2" xfId="11892"/>
    <cellStyle name="Обычный 8 2 5 2 2 3" xfId="8614"/>
    <cellStyle name="Обычный 8 2 5 2 3" xfId="4813"/>
    <cellStyle name="Обычный 8 2 5 2 3 2" xfId="11893"/>
    <cellStyle name="Обычный 8 2 5 2 3 3" xfId="8615"/>
    <cellStyle name="Обычный 8 2 5 2 4" xfId="4814"/>
    <cellStyle name="Обычный 8 2 5 2 4 2" xfId="11894"/>
    <cellStyle name="Обычный 8 2 5 2 4 3" xfId="8616"/>
    <cellStyle name="Обычный 8 2 5 2 5" xfId="4815"/>
    <cellStyle name="Обычный 8 2 5 2 5 2" xfId="11895"/>
    <cellStyle name="Обычный 8 2 5 2 5 3" xfId="8617"/>
    <cellStyle name="Обычный 8 2 5 2 6" xfId="11891"/>
    <cellStyle name="Обычный 8 2 5 2 7" xfId="8613"/>
    <cellStyle name="Обычный 8 2 5 3" xfId="4816"/>
    <cellStyle name="Обычный 8 2 5 3 2" xfId="11896"/>
    <cellStyle name="Обычный 8 2 5 3 3" xfId="8618"/>
    <cellStyle name="Обычный 8 2 5 4" xfId="4817"/>
    <cellStyle name="Обычный 8 2 5 4 2" xfId="11897"/>
    <cellStyle name="Обычный 8 2 5 4 3" xfId="8619"/>
    <cellStyle name="Обычный 8 2 5 5" xfId="4818"/>
    <cellStyle name="Обычный 8 2 5 5 2" xfId="11898"/>
    <cellStyle name="Обычный 8 2 5 5 3" xfId="8620"/>
    <cellStyle name="Обычный 8 2 5 6" xfId="4819"/>
    <cellStyle name="Обычный 8 2 5 6 2" xfId="11899"/>
    <cellStyle name="Обычный 8 2 5 6 3" xfId="8621"/>
    <cellStyle name="Обычный 8 2 5 7" xfId="11890"/>
    <cellStyle name="Обычный 8 2 5 8" xfId="8612"/>
    <cellStyle name="Обычный 8 3" xfId="4820"/>
    <cellStyle name="Обычный 8 4" xfId="4821"/>
    <cellStyle name="Обычный 8 4 2" xfId="4822"/>
    <cellStyle name="Обычный 8 4 2 2" xfId="4823"/>
    <cellStyle name="Обычный 8 4 2 2 2" xfId="11902"/>
    <cellStyle name="Обычный 8 4 2 2 3" xfId="8624"/>
    <cellStyle name="Обычный 8 4 2 3" xfId="4824"/>
    <cellStyle name="Обычный 8 4 2 3 2" xfId="11903"/>
    <cellStyle name="Обычный 8 4 2 3 3" xfId="8625"/>
    <cellStyle name="Обычный 8 4 2 4" xfId="4825"/>
    <cellStyle name="Обычный 8 4 2 4 2" xfId="11904"/>
    <cellStyle name="Обычный 8 4 2 4 3" xfId="8626"/>
    <cellStyle name="Обычный 8 4 2 5" xfId="4826"/>
    <cellStyle name="Обычный 8 4 2 5 2" xfId="11905"/>
    <cellStyle name="Обычный 8 4 2 5 3" xfId="8627"/>
    <cellStyle name="Обычный 8 4 2 6" xfId="11901"/>
    <cellStyle name="Обычный 8 4 2 7" xfId="8623"/>
    <cellStyle name="Обычный 8 4 3" xfId="4827"/>
    <cellStyle name="Обычный 8 4 3 2" xfId="11906"/>
    <cellStyle name="Обычный 8 4 3 3" xfId="8628"/>
    <cellStyle name="Обычный 8 4 4" xfId="4828"/>
    <cellStyle name="Обычный 8 4 4 2" xfId="11907"/>
    <cellStyle name="Обычный 8 4 4 3" xfId="8629"/>
    <cellStyle name="Обычный 8 4 5" xfId="4829"/>
    <cellStyle name="Обычный 8 4 5 2" xfId="11908"/>
    <cellStyle name="Обычный 8 4 5 3" xfId="8630"/>
    <cellStyle name="Обычный 8 4 6" xfId="4830"/>
    <cellStyle name="Обычный 8 4 6 2" xfId="11909"/>
    <cellStyle name="Обычный 8 4 6 3" xfId="8631"/>
    <cellStyle name="Обычный 8 4 7" xfId="11900"/>
    <cellStyle name="Обычный 8 4 8" xfId="8622"/>
    <cellStyle name="Обычный 8 5" xfId="4831"/>
    <cellStyle name="Обычный 8 5 2" xfId="4832"/>
    <cellStyle name="Обычный 8 5 2 2" xfId="4833"/>
    <cellStyle name="Обычный 8 5 2 2 2" xfId="11912"/>
    <cellStyle name="Обычный 8 5 2 2 3" xfId="8634"/>
    <cellStyle name="Обычный 8 5 2 3" xfId="4834"/>
    <cellStyle name="Обычный 8 5 2 3 2" xfId="11913"/>
    <cellStyle name="Обычный 8 5 2 3 3" xfId="8635"/>
    <cellStyle name="Обычный 8 5 2 4" xfId="4835"/>
    <cellStyle name="Обычный 8 5 2 4 2" xfId="11914"/>
    <cellStyle name="Обычный 8 5 2 4 3" xfId="8636"/>
    <cellStyle name="Обычный 8 5 2 5" xfId="4836"/>
    <cellStyle name="Обычный 8 5 2 5 2" xfId="11915"/>
    <cellStyle name="Обычный 8 5 2 5 3" xfId="8637"/>
    <cellStyle name="Обычный 8 5 2 6" xfId="11911"/>
    <cellStyle name="Обычный 8 5 2 7" xfId="8633"/>
    <cellStyle name="Обычный 8 5 3" xfId="4837"/>
    <cellStyle name="Обычный 8 5 3 2" xfId="11916"/>
    <cellStyle name="Обычный 8 5 3 3" xfId="8638"/>
    <cellStyle name="Обычный 8 5 4" xfId="4838"/>
    <cellStyle name="Обычный 8 5 4 2" xfId="11917"/>
    <cellStyle name="Обычный 8 5 4 3" xfId="8639"/>
    <cellStyle name="Обычный 8 5 5" xfId="4839"/>
    <cellStyle name="Обычный 8 5 5 2" xfId="11918"/>
    <cellStyle name="Обычный 8 5 5 3" xfId="8640"/>
    <cellStyle name="Обычный 8 5 6" xfId="4840"/>
    <cellStyle name="Обычный 8 5 6 2" xfId="11919"/>
    <cellStyle name="Обычный 8 5 6 3" xfId="8641"/>
    <cellStyle name="Обычный 8 5 7" xfId="11910"/>
    <cellStyle name="Обычный 8 5 8" xfId="8632"/>
    <cellStyle name="Обычный 8 6" xfId="4841"/>
    <cellStyle name="Обычный 8 6 2" xfId="4842"/>
    <cellStyle name="Обычный 8 6 2 2" xfId="4843"/>
    <cellStyle name="Обычный 8 6 2 2 2" xfId="11922"/>
    <cellStyle name="Обычный 8 6 2 2 3" xfId="8644"/>
    <cellStyle name="Обычный 8 6 2 3" xfId="4844"/>
    <cellStyle name="Обычный 8 6 2 3 2" xfId="11923"/>
    <cellStyle name="Обычный 8 6 2 3 3" xfId="8645"/>
    <cellStyle name="Обычный 8 6 2 4" xfId="4845"/>
    <cellStyle name="Обычный 8 6 2 4 2" xfId="11924"/>
    <cellStyle name="Обычный 8 6 2 4 3" xfId="8646"/>
    <cellStyle name="Обычный 8 6 2 5" xfId="4846"/>
    <cellStyle name="Обычный 8 6 2 5 2" xfId="11925"/>
    <cellStyle name="Обычный 8 6 2 5 3" xfId="8647"/>
    <cellStyle name="Обычный 8 6 2 6" xfId="11921"/>
    <cellStyle name="Обычный 8 6 2 7" xfId="8643"/>
    <cellStyle name="Обычный 8 6 3" xfId="4847"/>
    <cellStyle name="Обычный 8 6 3 2" xfId="11926"/>
    <cellStyle name="Обычный 8 6 3 3" xfId="8648"/>
    <cellStyle name="Обычный 8 6 4" xfId="4848"/>
    <cellStyle name="Обычный 8 6 4 2" xfId="11927"/>
    <cellStyle name="Обычный 8 6 4 3" xfId="8649"/>
    <cellStyle name="Обычный 8 6 5" xfId="4849"/>
    <cellStyle name="Обычный 8 6 5 2" xfId="11928"/>
    <cellStyle name="Обычный 8 6 5 3" xfId="8650"/>
    <cellStyle name="Обычный 8 6 6" xfId="4850"/>
    <cellStyle name="Обычный 8 6 6 2" xfId="11929"/>
    <cellStyle name="Обычный 8 6 6 3" xfId="8651"/>
    <cellStyle name="Обычный 8 6 7" xfId="11920"/>
    <cellStyle name="Обычный 8 6 8" xfId="8642"/>
    <cellStyle name="Обычный 8 7" xfId="4851"/>
    <cellStyle name="Обычный 8 7 2" xfId="4852"/>
    <cellStyle name="Обычный 8 7 2 2" xfId="4853"/>
    <cellStyle name="Обычный 8 7 2 2 2" xfId="11932"/>
    <cellStyle name="Обычный 8 7 2 2 3" xfId="8654"/>
    <cellStyle name="Обычный 8 7 2 3" xfId="4854"/>
    <cellStyle name="Обычный 8 7 2 3 2" xfId="11933"/>
    <cellStyle name="Обычный 8 7 2 3 3" xfId="8655"/>
    <cellStyle name="Обычный 8 7 2 4" xfId="4855"/>
    <cellStyle name="Обычный 8 7 2 4 2" xfId="11934"/>
    <cellStyle name="Обычный 8 7 2 4 3" xfId="8656"/>
    <cellStyle name="Обычный 8 7 2 5" xfId="4856"/>
    <cellStyle name="Обычный 8 7 2 5 2" xfId="11935"/>
    <cellStyle name="Обычный 8 7 2 5 3" xfId="8657"/>
    <cellStyle name="Обычный 8 7 2 6" xfId="11931"/>
    <cellStyle name="Обычный 8 7 2 7" xfId="8653"/>
    <cellStyle name="Обычный 8 7 3" xfId="4857"/>
    <cellStyle name="Обычный 8 7 3 2" xfId="11936"/>
    <cellStyle name="Обычный 8 7 3 3" xfId="8658"/>
    <cellStyle name="Обычный 8 7 4" xfId="4858"/>
    <cellStyle name="Обычный 8 7 4 2" xfId="11937"/>
    <cellStyle name="Обычный 8 7 4 3" xfId="8659"/>
    <cellStyle name="Обычный 8 7 5" xfId="4859"/>
    <cellStyle name="Обычный 8 7 5 2" xfId="11938"/>
    <cellStyle name="Обычный 8 7 5 3" xfId="8660"/>
    <cellStyle name="Обычный 8 7 6" xfId="4860"/>
    <cellStyle name="Обычный 8 7 6 2" xfId="11939"/>
    <cellStyle name="Обычный 8 7 6 3" xfId="8661"/>
    <cellStyle name="Обычный 8 7 7" xfId="11930"/>
    <cellStyle name="Обычный 8 7 8" xfId="8652"/>
    <cellStyle name="Обычный 8 8" xfId="4861"/>
    <cellStyle name="Обычный 8 9" xfId="5555"/>
    <cellStyle name="Обычный 80" xfId="4862"/>
    <cellStyle name="Обычный 81" xfId="4863"/>
    <cellStyle name="Обычный 82" xfId="4864"/>
    <cellStyle name="Обычный 83" xfId="4865"/>
    <cellStyle name="Обычный 84" xfId="4866"/>
    <cellStyle name="Обычный 85" xfId="4867"/>
    <cellStyle name="Обычный 86" xfId="4868"/>
    <cellStyle name="Обычный 87" xfId="4869"/>
    <cellStyle name="Обычный 88" xfId="4870"/>
    <cellStyle name="Обычный 89" xfId="4871"/>
    <cellStyle name="Обычный 9" xfId="4872"/>
    <cellStyle name="Обычный 9 2" xfId="4873"/>
    <cellStyle name="Обычный 9 2 2" xfId="5843"/>
    <cellStyle name="Обычный 9 2 2 2" xfId="5844"/>
    <cellStyle name="Обычный 9 2 2 2 2" xfId="12360"/>
    <cellStyle name="Обычный 9 2 2 2 3" xfId="9064"/>
    <cellStyle name="Обычный 9 2 2 3" xfId="12359"/>
    <cellStyle name="Обычный 9 2 2 4" xfId="9063"/>
    <cellStyle name="Обычный 9 2 3" xfId="5845"/>
    <cellStyle name="Обычный 9 2 3 2" xfId="12361"/>
    <cellStyle name="Обычный 9 2 3 3" xfId="9065"/>
    <cellStyle name="Обычный 9 2 4" xfId="5842"/>
    <cellStyle name="Обычный 9 2 4 2" xfId="12358"/>
    <cellStyle name="Обычный 9 2 4 3" xfId="9062"/>
    <cellStyle name="Обычный 9 3" xfId="4874"/>
    <cellStyle name="Обычный 9 3 2" xfId="4875"/>
    <cellStyle name="Обычный 9 3 2 2" xfId="4876"/>
    <cellStyle name="Обычный 9 3 2 2 2" xfId="11946"/>
    <cellStyle name="Обычный 9 3 2 2 3" xfId="8664"/>
    <cellStyle name="Обычный 9 3 2 3" xfId="4877"/>
    <cellStyle name="Обычный 9 3 2 3 2" xfId="11947"/>
    <cellStyle name="Обычный 9 3 2 3 3" xfId="8665"/>
    <cellStyle name="Обычный 9 3 2 4" xfId="4878"/>
    <cellStyle name="Обычный 9 3 2 4 2" xfId="11948"/>
    <cellStyle name="Обычный 9 3 2 4 3" xfId="8666"/>
    <cellStyle name="Обычный 9 3 2 5" xfId="4879"/>
    <cellStyle name="Обычный 9 3 2 5 2" xfId="11949"/>
    <cellStyle name="Обычный 9 3 2 5 3" xfId="8667"/>
    <cellStyle name="Обычный 9 3 2 6" xfId="5847"/>
    <cellStyle name="Обычный 9 3 2 6 2" xfId="12363"/>
    <cellStyle name="Обычный 9 3 2 6 3" xfId="9067"/>
    <cellStyle name="Обычный 9 3 2 7" xfId="11945"/>
    <cellStyle name="Обычный 9 3 2 8" xfId="8663"/>
    <cellStyle name="Обычный 9 3 3" xfId="4880"/>
    <cellStyle name="Обычный 9 3 3 2" xfId="11950"/>
    <cellStyle name="Обычный 9 3 3 3" xfId="8668"/>
    <cellStyle name="Обычный 9 3 4" xfId="4881"/>
    <cellStyle name="Обычный 9 3 4 2" xfId="11951"/>
    <cellStyle name="Обычный 9 3 4 3" xfId="8669"/>
    <cellStyle name="Обычный 9 3 5" xfId="4882"/>
    <cellStyle name="Обычный 9 3 5 2" xfId="11952"/>
    <cellStyle name="Обычный 9 3 5 3" xfId="8670"/>
    <cellStyle name="Обычный 9 3 6" xfId="4883"/>
    <cellStyle name="Обычный 9 3 6 2" xfId="11953"/>
    <cellStyle name="Обычный 9 3 6 3" xfId="8671"/>
    <cellStyle name="Обычный 9 3 7" xfId="5846"/>
    <cellStyle name="Обычный 9 3 7 2" xfId="12362"/>
    <cellStyle name="Обычный 9 3 7 3" xfId="9066"/>
    <cellStyle name="Обычный 9 3 8" xfId="11944"/>
    <cellStyle name="Обычный 9 3 9" xfId="8662"/>
    <cellStyle name="Обычный 9 4" xfId="4884"/>
    <cellStyle name="Обычный 9 4 2" xfId="4885"/>
    <cellStyle name="Обычный 9 4 2 2" xfId="4886"/>
    <cellStyle name="Обычный 9 4 2 2 2" xfId="11956"/>
    <cellStyle name="Обычный 9 4 2 2 3" xfId="8674"/>
    <cellStyle name="Обычный 9 4 2 3" xfId="4887"/>
    <cellStyle name="Обычный 9 4 2 3 2" xfId="11957"/>
    <cellStyle name="Обычный 9 4 2 3 3" xfId="8675"/>
    <cellStyle name="Обычный 9 4 2 4" xfId="4888"/>
    <cellStyle name="Обычный 9 4 2 4 2" xfId="11958"/>
    <cellStyle name="Обычный 9 4 2 4 3" xfId="8676"/>
    <cellStyle name="Обычный 9 4 2 5" xfId="4889"/>
    <cellStyle name="Обычный 9 4 2 5 2" xfId="11959"/>
    <cellStyle name="Обычный 9 4 2 5 3" xfId="8677"/>
    <cellStyle name="Обычный 9 4 2 6" xfId="5849"/>
    <cellStyle name="Обычный 9 4 2 6 2" xfId="12365"/>
    <cellStyle name="Обычный 9 4 2 6 3" xfId="9069"/>
    <cellStyle name="Обычный 9 4 2 7" xfId="11955"/>
    <cellStyle name="Обычный 9 4 2 8" xfId="8673"/>
    <cellStyle name="Обычный 9 4 3" xfId="4890"/>
    <cellStyle name="Обычный 9 4 3 2" xfId="11960"/>
    <cellStyle name="Обычный 9 4 3 3" xfId="8678"/>
    <cellStyle name="Обычный 9 4 4" xfId="4891"/>
    <cellStyle name="Обычный 9 4 4 2" xfId="11961"/>
    <cellStyle name="Обычный 9 4 4 3" xfId="8679"/>
    <cellStyle name="Обычный 9 4 5" xfId="4892"/>
    <cellStyle name="Обычный 9 4 5 2" xfId="11962"/>
    <cellStyle name="Обычный 9 4 5 3" xfId="8680"/>
    <cellStyle name="Обычный 9 4 6" xfId="4893"/>
    <cellStyle name="Обычный 9 4 6 2" xfId="11963"/>
    <cellStyle name="Обычный 9 4 6 3" xfId="8681"/>
    <cellStyle name="Обычный 9 4 7" xfId="5848"/>
    <cellStyle name="Обычный 9 4 7 2" xfId="12364"/>
    <cellStyle name="Обычный 9 4 7 3" xfId="9068"/>
    <cellStyle name="Обычный 9 4 8" xfId="11954"/>
    <cellStyle name="Обычный 9 4 9" xfId="8672"/>
    <cellStyle name="Обычный 9 5" xfId="4894"/>
    <cellStyle name="Обычный 9 5 2" xfId="4895"/>
    <cellStyle name="Обычный 9 5 2 2" xfId="4896"/>
    <cellStyle name="Обычный 9 5 2 2 2" xfId="11966"/>
    <cellStyle name="Обычный 9 5 2 2 3" xfId="8684"/>
    <cellStyle name="Обычный 9 5 2 3" xfId="4897"/>
    <cellStyle name="Обычный 9 5 2 3 2" xfId="11967"/>
    <cellStyle name="Обычный 9 5 2 3 3" xfId="8685"/>
    <cellStyle name="Обычный 9 5 2 4" xfId="4898"/>
    <cellStyle name="Обычный 9 5 2 4 2" xfId="11968"/>
    <cellStyle name="Обычный 9 5 2 4 3" xfId="8686"/>
    <cellStyle name="Обычный 9 5 2 5" xfId="4899"/>
    <cellStyle name="Обычный 9 5 2 5 2" xfId="11969"/>
    <cellStyle name="Обычный 9 5 2 5 3" xfId="8687"/>
    <cellStyle name="Обычный 9 5 2 6" xfId="11965"/>
    <cellStyle name="Обычный 9 5 2 7" xfId="8683"/>
    <cellStyle name="Обычный 9 5 3" xfId="4900"/>
    <cellStyle name="Обычный 9 5 3 2" xfId="11970"/>
    <cellStyle name="Обычный 9 5 3 3" xfId="8688"/>
    <cellStyle name="Обычный 9 5 4" xfId="4901"/>
    <cellStyle name="Обычный 9 5 4 2" xfId="11971"/>
    <cellStyle name="Обычный 9 5 4 3" xfId="8689"/>
    <cellStyle name="Обычный 9 5 5" xfId="4902"/>
    <cellStyle name="Обычный 9 5 5 2" xfId="11972"/>
    <cellStyle name="Обычный 9 5 5 3" xfId="8690"/>
    <cellStyle name="Обычный 9 5 6" xfId="4903"/>
    <cellStyle name="Обычный 9 5 6 2" xfId="11973"/>
    <cellStyle name="Обычный 9 5 6 3" xfId="8691"/>
    <cellStyle name="Обычный 9 5 7" xfId="5850"/>
    <cellStyle name="Обычный 9 5 7 2" xfId="12366"/>
    <cellStyle name="Обычный 9 5 7 3" xfId="9070"/>
    <cellStyle name="Обычный 9 5 8" xfId="11964"/>
    <cellStyle name="Обычный 9 5 9" xfId="8682"/>
    <cellStyle name="Обычный 9 6" xfId="4904"/>
    <cellStyle name="Обычный 9 7" xfId="5556"/>
    <cellStyle name="Обычный 9 8" xfId="5841"/>
    <cellStyle name="Обычный 9 8 2" xfId="12357"/>
    <cellStyle name="Обычный 9 8 3" xfId="9061"/>
    <cellStyle name="Обычный 90" xfId="4905"/>
    <cellStyle name="Обычный 91" xfId="4906"/>
    <cellStyle name="Обычный 92" xfId="4907"/>
    <cellStyle name="Обычный 93" xfId="4908"/>
    <cellStyle name="Обычный 94" xfId="4909"/>
    <cellStyle name="Обычный 95" xfId="4910"/>
    <cellStyle name="Обычный 96" xfId="4911"/>
    <cellStyle name="Обычный 97" xfId="4912"/>
    <cellStyle name="Обычный 98" xfId="4913"/>
    <cellStyle name="Обычный 99" xfId="4914"/>
    <cellStyle name="Проверка" xfId="4915"/>
    <cellStyle name="Процентный 2" xfId="4916"/>
    <cellStyle name="Процентный 2 10" xfId="4917"/>
    <cellStyle name="Процентный 2 11" xfId="4918"/>
    <cellStyle name="Процентный 2 12" xfId="4919"/>
    <cellStyle name="Процентный 2 13" xfId="4920"/>
    <cellStyle name="Процентный 2 14" xfId="4921"/>
    <cellStyle name="Процентный 2 14 2" xfId="4922"/>
    <cellStyle name="Процентный 2 15" xfId="4923"/>
    <cellStyle name="Процентный 2 16" xfId="5851"/>
    <cellStyle name="Процентный 2 2" xfId="4924"/>
    <cellStyle name="Процентный 2 3" xfId="4925"/>
    <cellStyle name="Процентный 2 4" xfId="4926"/>
    <cellStyle name="Процентный 2 5" xfId="4927"/>
    <cellStyle name="Процентный 2 6" xfId="4928"/>
    <cellStyle name="Процентный 2 7" xfId="4929"/>
    <cellStyle name="Процентный 2 8" xfId="4930"/>
    <cellStyle name="Процентный 2 9" xfId="4931"/>
    <cellStyle name="Процентный 3" xfId="4932"/>
    <cellStyle name="Процентный 3 2" xfId="5852"/>
    <cellStyle name="Процентный 4" xfId="5853"/>
    <cellStyle name="Процентный 4 2" xfId="5854"/>
    <cellStyle name="Процентный 4 2 2" xfId="5855"/>
    <cellStyle name="Процентный 4 2 2 2" xfId="5856"/>
    <cellStyle name="Процентный 4 2 2 2 2" xfId="12370"/>
    <cellStyle name="Процентный 4 2 2 2 3" xfId="9074"/>
    <cellStyle name="Процентный 4 2 2 3" xfId="12369"/>
    <cellStyle name="Процентный 4 2 2 4" xfId="9073"/>
    <cellStyle name="Процентный 4 2 3" xfId="5857"/>
    <cellStyle name="Процентный 4 2 3 2" xfId="12371"/>
    <cellStyle name="Процентный 4 2 3 3" xfId="9075"/>
    <cellStyle name="Процентный 4 2 4" xfId="12368"/>
    <cellStyle name="Процентный 4 2 5" xfId="9072"/>
    <cellStyle name="Процентный 4 3" xfId="5858"/>
    <cellStyle name="Процентный 4 3 2" xfId="5859"/>
    <cellStyle name="Процентный 4 3 2 2" xfId="12373"/>
    <cellStyle name="Процентный 4 3 2 3" xfId="9077"/>
    <cellStyle name="Процентный 4 3 3" xfId="12372"/>
    <cellStyle name="Процентный 4 3 4" xfId="9076"/>
    <cellStyle name="Процентный 4 4" xfId="5860"/>
    <cellStyle name="Процентный 4 4 2" xfId="5861"/>
    <cellStyle name="Процентный 4 4 2 2" xfId="12375"/>
    <cellStyle name="Процентный 4 4 2 3" xfId="9079"/>
    <cellStyle name="Процентный 4 4 3" xfId="12374"/>
    <cellStyle name="Процентный 4 4 4" xfId="9078"/>
    <cellStyle name="Процентный 4 5" xfId="5862"/>
    <cellStyle name="Процентный 4 5 2" xfId="12376"/>
    <cellStyle name="Процентный 4 5 3" xfId="9080"/>
    <cellStyle name="Процентный 4 6" xfId="12367"/>
    <cellStyle name="Процентный 4 7" xfId="9071"/>
    <cellStyle name="Процентный 5" xfId="5863"/>
    <cellStyle name="Процентный 5 2" xfId="5864"/>
    <cellStyle name="Процентный 5 2 2" xfId="5865"/>
    <cellStyle name="Процентный 5 2 2 2" xfId="5866"/>
    <cellStyle name="Процентный 5 2 2 2 2" xfId="12380"/>
    <cellStyle name="Процентный 5 2 2 2 3" xfId="9084"/>
    <cellStyle name="Процентный 5 2 2 3" xfId="12379"/>
    <cellStyle name="Процентный 5 2 2 4" xfId="9083"/>
    <cellStyle name="Процентный 5 2 3" xfId="5867"/>
    <cellStyle name="Процентный 5 2 3 2" xfId="12381"/>
    <cellStyle name="Процентный 5 2 3 3" xfId="9085"/>
    <cellStyle name="Процентный 5 2 4" xfId="12378"/>
    <cellStyle name="Процентный 5 2 5" xfId="9082"/>
    <cellStyle name="Процентный 5 3" xfId="5868"/>
    <cellStyle name="Процентный 5 3 2" xfId="5869"/>
    <cellStyle name="Процентный 5 3 2 2" xfId="12383"/>
    <cellStyle name="Процентный 5 3 2 3" xfId="9087"/>
    <cellStyle name="Процентный 5 3 3" xfId="12382"/>
    <cellStyle name="Процентный 5 3 4" xfId="9086"/>
    <cellStyle name="Процентный 5 4" xfId="5870"/>
    <cellStyle name="Процентный 5 4 2" xfId="5871"/>
    <cellStyle name="Процентный 5 4 2 2" xfId="12385"/>
    <cellStyle name="Процентный 5 4 2 3" xfId="9089"/>
    <cellStyle name="Процентный 5 4 3" xfId="12384"/>
    <cellStyle name="Процентный 5 4 4" xfId="9088"/>
    <cellStyle name="Процентный 5 5" xfId="5872"/>
    <cellStyle name="Процентный 5 5 2" xfId="12386"/>
    <cellStyle name="Процентный 5 5 3" xfId="9090"/>
    <cellStyle name="Процентный 5 6" xfId="12377"/>
    <cellStyle name="Процентный 5 7" xfId="9081"/>
    <cellStyle name="Процентный 6" xfId="5873"/>
    <cellStyle name="Процентный 6 2" xfId="12387"/>
    <cellStyle name="Процентный 6 3" xfId="9091"/>
    <cellStyle name="Сводная" xfId="4933"/>
    <cellStyle name="Сводная 2" xfId="11993"/>
    <cellStyle name="Сводная 2 2" xfId="12521"/>
    <cellStyle name="Сводная 3" xfId="8694"/>
    <cellStyle name="Стиль 1" xfId="31"/>
    <cellStyle name="Стиль 1 2" xfId="32"/>
    <cellStyle name="Стиль 1 2 15" xfId="4934"/>
    <cellStyle name="Стиль 1 2 2" xfId="4935"/>
    <cellStyle name="Стиль 1 2 3" xfId="4936"/>
    <cellStyle name="Стиль 1 3" xfId="4937"/>
    <cellStyle name="Стиль 1 36" xfId="33"/>
    <cellStyle name="Стиль 1_БЮДЖЕТ послед. 25.02.10г" xfId="4938"/>
    <cellStyle name="Стиль 2" xfId="4939"/>
    <cellStyle name="Стиль 3" xfId="4940"/>
    <cellStyle name="Стиль 4" xfId="4941"/>
    <cellStyle name="Стиль_названий" xfId="34"/>
    <cellStyle name="Строка нечётная" xfId="4942"/>
    <cellStyle name="Строка нечётная 2" xfId="4943"/>
    <cellStyle name="Строка нечётная 2 2" xfId="11995"/>
    <cellStyle name="Строка нечётная 2 3" xfId="12411"/>
    <cellStyle name="Строка нечётная 2 4" xfId="8696"/>
    <cellStyle name="Строка нечётная 2 5" xfId="12446"/>
    <cellStyle name="Строка нечётная 3" xfId="11994"/>
    <cellStyle name="Строка нечётная 4" xfId="12410"/>
    <cellStyle name="Строка нечётная 5" xfId="8695"/>
    <cellStyle name="Строка нечётная 6" xfId="12552"/>
    <cellStyle name="Строка нечётная_по мес. 25.03.10 г" xfId="4944"/>
    <cellStyle name="Строка чётная" xfId="4945"/>
    <cellStyle name="Строка чётная 2" xfId="4946"/>
    <cellStyle name="Строка чётная 2 2" xfId="11997"/>
    <cellStyle name="Строка чётная 2 3" xfId="12413"/>
    <cellStyle name="Строка чётная 2 4" xfId="8698"/>
    <cellStyle name="Строка чётная 2 5" xfId="5923"/>
    <cellStyle name="Строка чётная 3" xfId="11996"/>
    <cellStyle name="Строка чётная 4" xfId="12412"/>
    <cellStyle name="Строка чётная 5" xfId="8697"/>
    <cellStyle name="Строка чётная 6" xfId="12579"/>
    <cellStyle name="Строка чётная_по мес. 25.03.10 г" xfId="4947"/>
    <cellStyle name="ТЕКСТ" xfId="4948"/>
    <cellStyle name="ТысРуб" xfId="4949"/>
    <cellStyle name="Тысячи" xfId="4950"/>
    <cellStyle name="Тысячи (0)" xfId="4951"/>
    <cellStyle name="Тысячи (0) 2" xfId="11999"/>
    <cellStyle name="Тысячи (0) 2 2" xfId="12522"/>
    <cellStyle name="Тысячи (0) 3" xfId="8700"/>
    <cellStyle name="Тысячи (0) 4" xfId="12604"/>
    <cellStyle name="тысячи (000)" xfId="4952"/>
    <cellStyle name="тысячи (000) 2" xfId="12000"/>
    <cellStyle name="тысячи (000) 3" xfId="12415"/>
    <cellStyle name="тысячи (000) 4" xfId="8701"/>
    <cellStyle name="тысячи (000) 5" xfId="12580"/>
    <cellStyle name="Тысячи [0.0]" xfId="4953"/>
    <cellStyle name="Тысячи [0]" xfId="4954"/>
    <cellStyle name="Тысячи [0] 10" xfId="4955"/>
    <cellStyle name="Тысячи [0] 11" xfId="4956"/>
    <cellStyle name="Тысячи [0] 12" xfId="4957"/>
    <cellStyle name="Тысячи [0] 2" xfId="4958"/>
    <cellStyle name="Тысячи [0] 3" xfId="4959"/>
    <cellStyle name="Тысячи [0] 4" xfId="4960"/>
    <cellStyle name="Тысячи [0] 5" xfId="4961"/>
    <cellStyle name="Тысячи [0] 6" xfId="4962"/>
    <cellStyle name="Тысячи [0] 7" xfId="4963"/>
    <cellStyle name="Тысячи [0] 8" xfId="4964"/>
    <cellStyle name="Тысячи [0] 9" xfId="4965"/>
    <cellStyle name="Тысячи [0]_2009_09_22 Ежеквартальный отчет по заимствованиям (Самрук-Казына)" xfId="4966"/>
    <cellStyle name="Тысячи 2" xfId="11998"/>
    <cellStyle name="Тысячи 3" xfId="12414"/>
    <cellStyle name="Тысячи 4" xfId="8699"/>
    <cellStyle name="Тысячи 5" xfId="12434"/>
    <cellStyle name="Тысячи 6" xfId="12475"/>
    <cellStyle name="Тысячи 7" xfId="8732"/>
    <cellStyle name="Тысячи_ прибыль " xfId="4967"/>
    <cellStyle name="Финансовый [0] 2" xfId="4968"/>
    <cellStyle name="Финансовый [0] 3" xfId="4969"/>
    <cellStyle name="Финансовый 10" xfId="4970"/>
    <cellStyle name="Финансовый 10 2" xfId="5750"/>
    <cellStyle name="Финансовый 100" xfId="4971"/>
    <cellStyle name="Финансовый 100 2" xfId="4972"/>
    <cellStyle name="Финансовый 101" xfId="4973"/>
    <cellStyle name="Финансовый 101 2" xfId="4974"/>
    <cellStyle name="Финансовый 102" xfId="4975"/>
    <cellStyle name="Финансовый 102 2" xfId="4976"/>
    <cellStyle name="Финансовый 103" xfId="4977"/>
    <cellStyle name="Финансовый 103 2" xfId="4978"/>
    <cellStyle name="Финансовый 104" xfId="4979"/>
    <cellStyle name="Финансовый 104 2" xfId="4980"/>
    <cellStyle name="Финансовый 105" xfId="4981"/>
    <cellStyle name="Финансовый 105 2" xfId="4982"/>
    <cellStyle name="Финансовый 106" xfId="4983"/>
    <cellStyle name="Финансовый 106 2" xfId="4984"/>
    <cellStyle name="Финансовый 107" xfId="4985"/>
    <cellStyle name="Финансовый 107 2" xfId="4986"/>
    <cellStyle name="Финансовый 108" xfId="4987"/>
    <cellStyle name="Финансовый 108 2" xfId="4988"/>
    <cellStyle name="Финансовый 109" xfId="4989"/>
    <cellStyle name="Финансовый 109 2" xfId="4990"/>
    <cellStyle name="Финансовый 11" xfId="4991"/>
    <cellStyle name="Финансовый 11 2" xfId="4992"/>
    <cellStyle name="Финансовый 11 3" xfId="5557"/>
    <cellStyle name="Финансовый 11 4" xfId="5464"/>
    <cellStyle name="Финансовый 11 4 2" xfId="12042"/>
    <cellStyle name="Финансовый 11 4 3" xfId="8745"/>
    <cellStyle name="Финансовый 110" xfId="4993"/>
    <cellStyle name="Финансовый 110 2" xfId="4994"/>
    <cellStyle name="Финансовый 111" xfId="4995"/>
    <cellStyle name="Финансовый 111 2" xfId="4996"/>
    <cellStyle name="Финансовый 112" xfId="4997"/>
    <cellStyle name="Финансовый 112 2" xfId="4998"/>
    <cellStyle name="Финансовый 113" xfId="4999"/>
    <cellStyle name="Финансовый 113 2" xfId="5000"/>
    <cellStyle name="Финансовый 114" xfId="5001"/>
    <cellStyle name="Финансовый 114 2" xfId="5002"/>
    <cellStyle name="Финансовый 115" xfId="5003"/>
    <cellStyle name="Финансовый 115 2" xfId="5004"/>
    <cellStyle name="Финансовый 116" xfId="5005"/>
    <cellStyle name="Финансовый 116 2" xfId="5006"/>
    <cellStyle name="Финансовый 117" xfId="5007"/>
    <cellStyle name="Финансовый 117 2" xfId="5008"/>
    <cellStyle name="Финансовый 118" xfId="5009"/>
    <cellStyle name="Финансовый 118 2" xfId="5010"/>
    <cellStyle name="Финансовый 119" xfId="5011"/>
    <cellStyle name="Финансовый 119 2" xfId="5012"/>
    <cellStyle name="Финансовый 12" xfId="5013"/>
    <cellStyle name="Финансовый 12 2" xfId="5014"/>
    <cellStyle name="Финансовый 12 3" xfId="5558"/>
    <cellStyle name="Финансовый 12 4" xfId="5503"/>
    <cellStyle name="Финансовый 12 4 2" xfId="12081"/>
    <cellStyle name="Финансовый 12 4 3" xfId="8784"/>
    <cellStyle name="Финансовый 120" xfId="5015"/>
    <cellStyle name="Финансовый 120 2" xfId="5016"/>
    <cellStyle name="Финансовый 121" xfId="5017"/>
    <cellStyle name="Финансовый 121 2" xfId="5018"/>
    <cellStyle name="Финансовый 122" xfId="5019"/>
    <cellStyle name="Финансовый 122 2" xfId="5020"/>
    <cellStyle name="Финансовый 123" xfId="5021"/>
    <cellStyle name="Финансовый 123 2" xfId="5022"/>
    <cellStyle name="Финансовый 124" xfId="5023"/>
    <cellStyle name="Финансовый 124 2" xfId="5024"/>
    <cellStyle name="Финансовый 125" xfId="5025"/>
    <cellStyle name="Финансовый 125 2" xfId="5026"/>
    <cellStyle name="Финансовый 126" xfId="5027"/>
    <cellStyle name="Финансовый 126 2" xfId="5028"/>
    <cellStyle name="Финансовый 127" xfId="5029"/>
    <cellStyle name="Финансовый 127 2" xfId="5030"/>
    <cellStyle name="Финансовый 128" xfId="5031"/>
    <cellStyle name="Финансовый 128 2" xfId="5032"/>
    <cellStyle name="Финансовый 129" xfId="5033"/>
    <cellStyle name="Финансовый 129 2" xfId="5034"/>
    <cellStyle name="Финансовый 13" xfId="5035"/>
    <cellStyle name="Финансовый 13 2" xfId="5036"/>
    <cellStyle name="Финансовый 13 3" xfId="5559"/>
    <cellStyle name="Финансовый 13 4" xfId="5466"/>
    <cellStyle name="Финансовый 13 4 2" xfId="12044"/>
    <cellStyle name="Финансовый 13 4 3" xfId="8747"/>
    <cellStyle name="Финансовый 130" xfId="5037"/>
    <cellStyle name="Финансовый 130 2" xfId="5038"/>
    <cellStyle name="Финансовый 131" xfId="5039"/>
    <cellStyle name="Финансовый 131 2" xfId="5040"/>
    <cellStyle name="Финансовый 132" xfId="5041"/>
    <cellStyle name="Финансовый 132 2" xfId="5042"/>
    <cellStyle name="Финансовый 133" xfId="5043"/>
    <cellStyle name="Финансовый 133 2" xfId="5044"/>
    <cellStyle name="Финансовый 134" xfId="5045"/>
    <cellStyle name="Финансовый 134 2" xfId="5046"/>
    <cellStyle name="Финансовый 135" xfId="5047"/>
    <cellStyle name="Финансовый 135 2" xfId="5048"/>
    <cellStyle name="Финансовый 136" xfId="5049"/>
    <cellStyle name="Финансовый 136 2" xfId="5050"/>
    <cellStyle name="Финансовый 137" xfId="5051"/>
    <cellStyle name="Финансовый 137 2" xfId="5052"/>
    <cellStyle name="Финансовый 138" xfId="5053"/>
    <cellStyle name="Финансовый 138 2" xfId="5054"/>
    <cellStyle name="Финансовый 139" xfId="5055"/>
    <cellStyle name="Финансовый 139 2" xfId="5056"/>
    <cellStyle name="Финансовый 14" xfId="5057"/>
    <cellStyle name="Финансовый 14 2" xfId="5058"/>
    <cellStyle name="Финансовый 14 3" xfId="5560"/>
    <cellStyle name="Финансовый 14 4" xfId="5502"/>
    <cellStyle name="Финансовый 14 4 2" xfId="12080"/>
    <cellStyle name="Финансовый 14 4 3" xfId="8783"/>
    <cellStyle name="Финансовый 140" xfId="5059"/>
    <cellStyle name="Финансовый 140 2" xfId="5060"/>
    <cellStyle name="Финансовый 141" xfId="5061"/>
    <cellStyle name="Финансовый 141 2" xfId="5062"/>
    <cellStyle name="Финансовый 142" xfId="5063"/>
    <cellStyle name="Финансовый 142 2" xfId="5064"/>
    <cellStyle name="Финансовый 143" xfId="5065"/>
    <cellStyle name="Финансовый 143 2" xfId="5066"/>
    <cellStyle name="Финансовый 144" xfId="5067"/>
    <cellStyle name="Финансовый 144 2" xfId="5068"/>
    <cellStyle name="Финансовый 145" xfId="5069"/>
    <cellStyle name="Финансовый 145 2" xfId="5070"/>
    <cellStyle name="Финансовый 146" xfId="5071"/>
    <cellStyle name="Финансовый 146 2" xfId="5072"/>
    <cellStyle name="Финансовый 147" xfId="5073"/>
    <cellStyle name="Финансовый 147 2" xfId="5074"/>
    <cellStyle name="Финансовый 148" xfId="5075"/>
    <cellStyle name="Финансовый 148 2" xfId="5076"/>
    <cellStyle name="Финансовый 149" xfId="5077"/>
    <cellStyle name="Финансовый 149 2" xfId="5078"/>
    <cellStyle name="Финансовый 15" xfId="5079"/>
    <cellStyle name="Финансовый 15 2" xfId="5080"/>
    <cellStyle name="Финансовый 15 3" xfId="5561"/>
    <cellStyle name="Финансовый 15 4" xfId="5467"/>
    <cellStyle name="Финансовый 15 4 2" xfId="12045"/>
    <cellStyle name="Финансовый 15 4 3" xfId="8748"/>
    <cellStyle name="Финансовый 150" xfId="5081"/>
    <cellStyle name="Финансовый 150 2" xfId="5082"/>
    <cellStyle name="Финансовый 151" xfId="5083"/>
    <cellStyle name="Финансовый 151 2" xfId="5084"/>
    <cellStyle name="Финансовый 152" xfId="5085"/>
    <cellStyle name="Финансовый 152 10" xfId="5653"/>
    <cellStyle name="Финансовый 152 10 2" xfId="12191"/>
    <cellStyle name="Финансовый 152 10 3" xfId="8896"/>
    <cellStyle name="Финансовый 152 11" xfId="5726"/>
    <cellStyle name="Финансовый 152 11 2" xfId="12264"/>
    <cellStyle name="Финансовый 152 11 3" xfId="8969"/>
    <cellStyle name="Финансовый 152 12" xfId="12001"/>
    <cellStyle name="Финансовый 152 13" xfId="8702"/>
    <cellStyle name="Финансовый 152 2" xfId="5086"/>
    <cellStyle name="Финансовый 152 2 2" xfId="5087"/>
    <cellStyle name="Финансовый 152 2 2 2" xfId="5088"/>
    <cellStyle name="Финансовый 152 2 2 2 2" xfId="5089"/>
    <cellStyle name="Финансовый 152 2 2 2 3" xfId="12004"/>
    <cellStyle name="Финансовый 152 2 2 2 4" xfId="8705"/>
    <cellStyle name="Финансовый 152 2 2 3" xfId="5090"/>
    <cellStyle name="Финансовый 152 2 2 4" xfId="12003"/>
    <cellStyle name="Финансовый 152 2 2 5" xfId="8704"/>
    <cellStyle name="Финансовый 152 2 3" xfId="5091"/>
    <cellStyle name="Финансовый 152 2 3 2" xfId="5092"/>
    <cellStyle name="Финансовый 152 2 3 3" xfId="12005"/>
    <cellStyle name="Финансовый 152 2 3 4" xfId="8706"/>
    <cellStyle name="Финансовый 152 2 4" xfId="5093"/>
    <cellStyle name="Финансовый 152 2 5" xfId="12002"/>
    <cellStyle name="Финансовый 152 2 6" xfId="8703"/>
    <cellStyle name="Финансовый 152 3" xfId="5094"/>
    <cellStyle name="Финансовый 152 3 2" xfId="5095"/>
    <cellStyle name="Финансовый 152 3 2 2" xfId="5096"/>
    <cellStyle name="Финансовый 152 3 2 2 2" xfId="5097"/>
    <cellStyle name="Финансовый 152 3 2 2 2 2" xfId="5098"/>
    <cellStyle name="Финансовый 152 3 2 2 2 3" xfId="12009"/>
    <cellStyle name="Финансовый 152 3 2 2 2 4" xfId="8710"/>
    <cellStyle name="Финансовый 152 3 2 2 3" xfId="5099"/>
    <cellStyle name="Финансовый 152 3 2 2 4" xfId="12008"/>
    <cellStyle name="Финансовый 152 3 2 2 5" xfId="8709"/>
    <cellStyle name="Финансовый 152 3 2 3" xfId="5100"/>
    <cellStyle name="Финансовый 152 3 2 3 2" xfId="5101"/>
    <cellStyle name="Финансовый 152 3 2 3 2 2" xfId="12011"/>
    <cellStyle name="Финансовый 152 3 2 3 2 3" xfId="8712"/>
    <cellStyle name="Финансовый 152 3 2 3 3" xfId="5102"/>
    <cellStyle name="Финансовый 152 3 2 3 4" xfId="12010"/>
    <cellStyle name="Финансовый 152 3 2 3 5" xfId="8711"/>
    <cellStyle name="Финансовый 152 3 2 4" xfId="5103"/>
    <cellStyle name="Финансовый 152 3 2 4 2" xfId="12012"/>
    <cellStyle name="Финансовый 152 3 2 4 3" xfId="8713"/>
    <cellStyle name="Финансовый 152 3 2 5" xfId="5104"/>
    <cellStyle name="Финансовый 152 3 2 6" xfId="5105"/>
    <cellStyle name="Финансовый 152 3 2 6 2" xfId="12013"/>
    <cellStyle name="Финансовый 152 3 2 6 3" xfId="8714"/>
    <cellStyle name="Финансовый 152 3 2 7" xfId="12007"/>
    <cellStyle name="Финансовый 152 3 2 8" xfId="8708"/>
    <cellStyle name="Финансовый 152 3 3" xfId="5106"/>
    <cellStyle name="Финансовый 152 3 3 2" xfId="5107"/>
    <cellStyle name="Финансовый 152 3 3 2 2" xfId="5108"/>
    <cellStyle name="Финансовый 152 3 3 2 3" xfId="12015"/>
    <cellStyle name="Финансовый 152 3 3 2 4" xfId="8716"/>
    <cellStyle name="Финансовый 152 3 3 3" xfId="5109"/>
    <cellStyle name="Финансовый 152 3 3 4" xfId="12014"/>
    <cellStyle name="Финансовый 152 3 3 5" xfId="8715"/>
    <cellStyle name="Финансовый 152 3 4" xfId="5110"/>
    <cellStyle name="Финансовый 152 3 4 2" xfId="5111"/>
    <cellStyle name="Финансовый 152 3 4 3" xfId="12016"/>
    <cellStyle name="Финансовый 152 3 4 4" xfId="8717"/>
    <cellStyle name="Финансовый 152 3 5" xfId="5112"/>
    <cellStyle name="Финансовый 152 3 6" xfId="12006"/>
    <cellStyle name="Финансовый 152 3 7" xfId="8707"/>
    <cellStyle name="Финансовый 152 4" xfId="5113"/>
    <cellStyle name="Финансовый 152 4 2" xfId="5114"/>
    <cellStyle name="Финансовый 152 4 2 2" xfId="5115"/>
    <cellStyle name="Финансовый 152 4 2 2 2" xfId="5116"/>
    <cellStyle name="Финансовый 152 4 2 2 3" xfId="12019"/>
    <cellStyle name="Финансовый 152 4 2 2 4" xfId="8720"/>
    <cellStyle name="Финансовый 152 4 2 3" xfId="5117"/>
    <cellStyle name="Финансовый 152 4 2 4" xfId="12018"/>
    <cellStyle name="Финансовый 152 4 2 5" xfId="8719"/>
    <cellStyle name="Финансовый 152 4 3" xfId="5118"/>
    <cellStyle name="Финансовый 152 4 3 2" xfId="5119"/>
    <cellStyle name="Финансовый 152 4 3 2 2" xfId="5120"/>
    <cellStyle name="Финансовый 152 4 3 2 3" xfId="12021"/>
    <cellStyle name="Финансовый 152 4 3 2 4" xfId="8722"/>
    <cellStyle name="Финансовый 152 4 3 3" xfId="5121"/>
    <cellStyle name="Финансовый 152 4 3 3 2" xfId="5562"/>
    <cellStyle name="Финансовый 152 4 3 3 2 2" xfId="12104"/>
    <cellStyle name="Финансовый 152 4 3 3 2 3" xfId="8809"/>
    <cellStyle name="Финансовый 152 4 3 3 3" xfId="12022"/>
    <cellStyle name="Финансовый 152 4 3 3 4" xfId="8723"/>
    <cellStyle name="Финансовый 152 4 3 4" xfId="5122"/>
    <cellStyle name="Финансовый 152 4 3 5" xfId="12020"/>
    <cellStyle name="Финансовый 152 4 3 6" xfId="8721"/>
    <cellStyle name="Финансовый 152 4 4" xfId="5123"/>
    <cellStyle name="Финансовый 152 4 4 2" xfId="5124"/>
    <cellStyle name="Финансовый 152 4 4 3" xfId="12023"/>
    <cellStyle name="Финансовый 152 4 4 4" xfId="8725"/>
    <cellStyle name="Финансовый 152 4 5" xfId="5125"/>
    <cellStyle name="Финансовый 152 4 6" xfId="12017"/>
    <cellStyle name="Финансовый 152 4 7" xfId="8718"/>
    <cellStyle name="Финансовый 152 5" xfId="5126"/>
    <cellStyle name="Финансовый 152 5 2" xfId="5127"/>
    <cellStyle name="Финансовый 152 5 2 2" xfId="5128"/>
    <cellStyle name="Финансовый 152 5 2 3" xfId="12025"/>
    <cellStyle name="Финансовый 152 5 2 4" xfId="8727"/>
    <cellStyle name="Финансовый 152 5 3" xfId="5129"/>
    <cellStyle name="Финансовый 152 5 4" xfId="12024"/>
    <cellStyle name="Финансовый 152 5 5" xfId="8726"/>
    <cellStyle name="Финансовый 152 6" xfId="5130"/>
    <cellStyle name="Финансовый 152 6 2" xfId="5131"/>
    <cellStyle name="Финансовый 152 6 3" xfId="12026"/>
    <cellStyle name="Финансовый 152 6 4" xfId="8728"/>
    <cellStyle name="Финансовый 152 7" xfId="5132"/>
    <cellStyle name="Финансовый 152 8" xfId="5563"/>
    <cellStyle name="Финансовый 152 8 2" xfId="12105"/>
    <cellStyle name="Финансовый 152 8 3" xfId="8810"/>
    <cellStyle name="Финансовый 152 9" xfId="5575"/>
    <cellStyle name="Финансовый 152 9 2" xfId="5661"/>
    <cellStyle name="Финансовый 152 9 2 2" xfId="12199"/>
    <cellStyle name="Финансовый 152 9 2 3" xfId="8904"/>
    <cellStyle name="Финансовый 152 9 3" xfId="12113"/>
    <cellStyle name="Финансовый 152 9 4" xfId="8818"/>
    <cellStyle name="Финансовый 153" xfId="5133"/>
    <cellStyle name="Финансовый 153 2" xfId="5134"/>
    <cellStyle name="Финансовый 154" xfId="5135"/>
    <cellStyle name="Финансовый 155" xfId="5136"/>
    <cellStyle name="Финансовый 156" xfId="5137"/>
    <cellStyle name="Финансовый 156 2" xfId="5138"/>
    <cellStyle name="Финансовый 156 2 2" xfId="12027"/>
    <cellStyle name="Финансовый 156 2 3" xfId="8729"/>
    <cellStyle name="Финансовый 156 3" xfId="5139"/>
    <cellStyle name="Финансовый 156 3 2" xfId="12028"/>
    <cellStyle name="Финансовый 156 3 3" xfId="8730"/>
    <cellStyle name="Финансовый 157" xfId="5140"/>
    <cellStyle name="Финансовый 158" xfId="5141"/>
    <cellStyle name="Финансовый 159" xfId="5142"/>
    <cellStyle name="Финансовый 16" xfId="5143"/>
    <cellStyle name="Финансовый 16 2" xfId="5144"/>
    <cellStyle name="Финансовый 16 3" xfId="5501"/>
    <cellStyle name="Финансовый 16 3 2" xfId="12079"/>
    <cellStyle name="Финансовый 16 3 3" xfId="8782"/>
    <cellStyle name="Финансовый 160" xfId="5145"/>
    <cellStyle name="Финансовый 161" xfId="5146"/>
    <cellStyle name="Финансовый 162" xfId="5147"/>
    <cellStyle name="Финансовый 163" xfId="5148"/>
    <cellStyle name="Финансовый 164" xfId="5149"/>
    <cellStyle name="Финансовый 165" xfId="5150"/>
    <cellStyle name="Финансовый 166" xfId="5151"/>
    <cellStyle name="Финансовый 167" xfId="5152"/>
    <cellStyle name="Финансовый 168" xfId="5153"/>
    <cellStyle name="Финансовый 169" xfId="5154"/>
    <cellStyle name="Финансовый 17" xfId="5155"/>
    <cellStyle name="Финансовый 17 2" xfId="5156"/>
    <cellStyle name="Финансовый 17 3" xfId="5468"/>
    <cellStyle name="Финансовый 17 3 2" xfId="12046"/>
    <cellStyle name="Финансовый 17 3 3" xfId="8749"/>
    <cellStyle name="Финансовый 170" xfId="5157"/>
    <cellStyle name="Финансовый 171" xfId="5158"/>
    <cellStyle name="Финансовый 172" xfId="5159"/>
    <cellStyle name="Финансовый 173" xfId="5160"/>
    <cellStyle name="Финансовый 174" xfId="5161"/>
    <cellStyle name="Финансовый 175" xfId="5162"/>
    <cellStyle name="Финансовый 176" xfId="5163"/>
    <cellStyle name="Финансовый 177" xfId="5164"/>
    <cellStyle name="Финансовый 178" xfId="5165"/>
    <cellStyle name="Финансовый 179" xfId="5166"/>
    <cellStyle name="Финансовый 18" xfId="5167"/>
    <cellStyle name="Финансовый 18 2" xfId="5168"/>
    <cellStyle name="Финансовый 18 3" xfId="5500"/>
    <cellStyle name="Финансовый 18 3 2" xfId="12078"/>
    <cellStyle name="Финансовый 18 3 3" xfId="8781"/>
    <cellStyle name="Финансовый 180" xfId="5169"/>
    <cellStyle name="Финансовый 181" xfId="5170"/>
    <cellStyle name="Финансовый 182" xfId="5171"/>
    <cellStyle name="Финансовый 183" xfId="5172"/>
    <cellStyle name="Финансовый 184" xfId="5173"/>
    <cellStyle name="Финансовый 185" xfId="5174"/>
    <cellStyle name="Финансовый 186" xfId="5175"/>
    <cellStyle name="Финансовый 187" xfId="5176"/>
    <cellStyle name="Финансовый 188" xfId="5177"/>
    <cellStyle name="Финансовый 189" xfId="5178"/>
    <cellStyle name="Финансовый 19" xfId="5179"/>
    <cellStyle name="Финансовый 19 2" xfId="5180"/>
    <cellStyle name="Финансовый 19 3" xfId="5469"/>
    <cellStyle name="Финансовый 19 3 2" xfId="12047"/>
    <cellStyle name="Финансовый 19 3 3" xfId="8750"/>
    <cellStyle name="Финансовый 190" xfId="5181"/>
    <cellStyle name="Финансовый 191" xfId="5564"/>
    <cellStyle name="Финансовый 191 2" xfId="12106"/>
    <cellStyle name="Финансовый 191 3" xfId="8811"/>
    <cellStyle name="Финансовый 192" xfId="5565"/>
    <cellStyle name="Финансовый 192 2" xfId="12107"/>
    <cellStyle name="Финансовый 192 3" xfId="8812"/>
    <cellStyle name="Финансовый 193" xfId="5566"/>
    <cellStyle name="Финансовый 193 2" xfId="12108"/>
    <cellStyle name="Финансовый 193 3" xfId="8813"/>
    <cellStyle name="Финансовый 194" xfId="5567"/>
    <cellStyle name="Финансовый 194 2" xfId="12109"/>
    <cellStyle name="Финансовый 194 3" xfId="8814"/>
    <cellStyle name="Финансовый 195" xfId="5568"/>
    <cellStyle name="Финансовый 195 2" xfId="12110"/>
    <cellStyle name="Финансовый 195 3" xfId="8815"/>
    <cellStyle name="Финансовый 196" xfId="5569"/>
    <cellStyle name="Финансовый 196 2" xfId="12111"/>
    <cellStyle name="Финансовый 196 3" xfId="8816"/>
    <cellStyle name="Финансовый 197" xfId="5652"/>
    <cellStyle name="Финансовый 197 2" xfId="12190"/>
    <cellStyle name="Финансовый 197 3" xfId="8895"/>
    <cellStyle name="Финансовый 198" xfId="5657"/>
    <cellStyle name="Финансовый 198 2" xfId="12195"/>
    <cellStyle name="Финансовый 198 3" xfId="8900"/>
    <cellStyle name="Финансовый 199" xfId="5651"/>
    <cellStyle name="Финансовый 199 2" xfId="12189"/>
    <cellStyle name="Финансовый 199 3" xfId="8894"/>
    <cellStyle name="Финансовый 2" xfId="36"/>
    <cellStyle name="Финансовый 2 10" xfId="5182"/>
    <cellStyle name="Финансовый 2 11" xfId="5183"/>
    <cellStyle name="Финансовый 2 12" xfId="5184"/>
    <cellStyle name="Финансовый 2 13" xfId="5185"/>
    <cellStyle name="Финансовый 2 14" xfId="5186"/>
    <cellStyle name="Финансовый 2 15" xfId="5187"/>
    <cellStyle name="Финансовый 2 16" xfId="5188"/>
    <cellStyle name="Финансовый 2 17" xfId="5189"/>
    <cellStyle name="Финансовый 2 18" xfId="5190"/>
    <cellStyle name="Финансовый 2 19" xfId="5191"/>
    <cellStyle name="Финансовый 2 2" xfId="5192"/>
    <cellStyle name="Финансовый 2 2 2" xfId="5193"/>
    <cellStyle name="Финансовый 2 2 3" xfId="5194"/>
    <cellStyle name="Финансовый 2 2 4" xfId="5195"/>
    <cellStyle name="Финансовый 2 2 5" xfId="5570"/>
    <cellStyle name="Финансовый 2 20" xfId="5196"/>
    <cellStyle name="Финансовый 2 21" xfId="5197"/>
    <cellStyle name="Финансовый 2 22" xfId="5198"/>
    <cellStyle name="Финансовый 2 23" xfId="5199"/>
    <cellStyle name="Финансовый 2 24" xfId="5200"/>
    <cellStyle name="Финансовый 2 25" xfId="5201"/>
    <cellStyle name="Финансовый 2 26" xfId="5874"/>
    <cellStyle name="Финансовый 2 3" xfId="5202"/>
    <cellStyle name="Финансовый 2 36" xfId="5203"/>
    <cellStyle name="Финансовый 2 4" xfId="5204"/>
    <cellStyle name="Финансовый 2 5" xfId="5205"/>
    <cellStyle name="Финансовый 2 6" xfId="5206"/>
    <cellStyle name="Финансовый 2 7" xfId="5207"/>
    <cellStyle name="Финансовый 2 8" xfId="5208"/>
    <cellStyle name="Финансовый 2 9" xfId="5209"/>
    <cellStyle name="Финансовый 2_БЮДЖЕТ послед. 25.02.10г" xfId="5210"/>
    <cellStyle name="Финансовый 20" xfId="5211"/>
    <cellStyle name="Финансовый 20 2" xfId="5212"/>
    <cellStyle name="Финансовый 20 3" xfId="5499"/>
    <cellStyle name="Финансовый 20 3 2" xfId="12077"/>
    <cellStyle name="Финансовый 20 3 3" xfId="8780"/>
    <cellStyle name="Финансовый 200" xfId="5656"/>
    <cellStyle name="Финансовый 200 2" xfId="12194"/>
    <cellStyle name="Финансовый 200 3" xfId="8899"/>
    <cellStyle name="Финансовый 201" xfId="5650"/>
    <cellStyle name="Финансовый 201 2" xfId="12188"/>
    <cellStyle name="Финансовый 201 3" xfId="8893"/>
    <cellStyle name="Финансовый 202" xfId="5655"/>
    <cellStyle name="Финансовый 202 2" xfId="12193"/>
    <cellStyle name="Финансовый 202 3" xfId="8898"/>
    <cellStyle name="Финансовый 203" xfId="5649"/>
    <cellStyle name="Финансовый 203 2" xfId="12187"/>
    <cellStyle name="Финансовый 203 3" xfId="8892"/>
    <cellStyle name="Финансовый 204" xfId="5654"/>
    <cellStyle name="Финансовый 204 2" xfId="12192"/>
    <cellStyle name="Финансовый 204 3" xfId="8897"/>
    <cellStyle name="Финансовый 205" xfId="5725"/>
    <cellStyle name="Финансовый 205 2" xfId="12263"/>
    <cellStyle name="Финансовый 205 3" xfId="8968"/>
    <cellStyle name="Финансовый 206" xfId="5727"/>
    <cellStyle name="Финансовый 206 2" xfId="12265"/>
    <cellStyle name="Финансовый 206 3" xfId="8970"/>
    <cellStyle name="Финансовый 207" xfId="5724"/>
    <cellStyle name="Финансовый 207 2" xfId="12262"/>
    <cellStyle name="Финансовый 207 3" xfId="8967"/>
    <cellStyle name="Финансовый 208" xfId="5728"/>
    <cellStyle name="Финансовый 208 2" xfId="12266"/>
    <cellStyle name="Финансовый 208 3" xfId="8971"/>
    <cellStyle name="Финансовый 209" xfId="5729"/>
    <cellStyle name="Финансовый 21" xfId="5213"/>
    <cellStyle name="Финансовый 21 2" xfId="5214"/>
    <cellStyle name="Финансовый 21 3" xfId="5470"/>
    <cellStyle name="Финансовый 21 3 2" xfId="12048"/>
    <cellStyle name="Финансовый 21 3 3" xfId="8751"/>
    <cellStyle name="Финансовый 210" xfId="5749"/>
    <cellStyle name="Финансовый 211" xfId="35"/>
    <cellStyle name="Финансовый 212" xfId="5905"/>
    <cellStyle name="Финансовый 22" xfId="5215"/>
    <cellStyle name="Финансовый 22 2" xfId="5216"/>
    <cellStyle name="Финансовый 22 3" xfId="5498"/>
    <cellStyle name="Финансовый 22 3 2" xfId="12076"/>
    <cellStyle name="Финансовый 22 3 3" xfId="8779"/>
    <cellStyle name="Финансовый 23" xfId="5217"/>
    <cellStyle name="Финансовый 23 2" xfId="5218"/>
    <cellStyle name="Финансовый 23 3" xfId="5471"/>
    <cellStyle name="Финансовый 23 3 2" xfId="12049"/>
    <cellStyle name="Финансовый 23 3 3" xfId="8752"/>
    <cellStyle name="Финансовый 24" xfId="5219"/>
    <cellStyle name="Финансовый 24 2" xfId="5220"/>
    <cellStyle name="Финансовый 24 3" xfId="5497"/>
    <cellStyle name="Финансовый 24 3 2" xfId="12075"/>
    <cellStyle name="Финансовый 24 3 3" xfId="8778"/>
    <cellStyle name="Финансовый 25" xfId="5221"/>
    <cellStyle name="Финансовый 25 2" xfId="5222"/>
    <cellStyle name="Финансовый 25 3" xfId="5472"/>
    <cellStyle name="Финансовый 25 3 2" xfId="12050"/>
    <cellStyle name="Финансовый 25 3 3" xfId="8753"/>
    <cellStyle name="Финансовый 26" xfId="5223"/>
    <cellStyle name="Финансовый 26 2" xfId="5224"/>
    <cellStyle name="Финансовый 26 3" xfId="5496"/>
    <cellStyle name="Финансовый 26 3 2" xfId="12074"/>
    <cellStyle name="Финансовый 26 3 3" xfId="8777"/>
    <cellStyle name="Финансовый 27" xfId="5225"/>
    <cellStyle name="Финансовый 27 2" xfId="5226"/>
    <cellStyle name="Финансовый 27 3" xfId="5473"/>
    <cellStyle name="Финансовый 27 3 2" xfId="12051"/>
    <cellStyle name="Финансовый 27 3 3" xfId="8754"/>
    <cellStyle name="Финансовый 28" xfId="5227"/>
    <cellStyle name="Финансовый 28 2" xfId="5228"/>
    <cellStyle name="Финансовый 28 3" xfId="5495"/>
    <cellStyle name="Финансовый 28 3 2" xfId="12073"/>
    <cellStyle name="Финансовый 28 3 3" xfId="8776"/>
    <cellStyle name="Финансовый 29" xfId="5229"/>
    <cellStyle name="Финансовый 29 2" xfId="5230"/>
    <cellStyle name="Финансовый 29 3" xfId="5474"/>
    <cellStyle name="Финансовый 29 3 2" xfId="12052"/>
    <cellStyle name="Финансовый 29 3 3" xfId="8755"/>
    <cellStyle name="Финансовый 3" xfId="38"/>
    <cellStyle name="Финансовый 3 2" xfId="5231"/>
    <cellStyle name="Финансовый 3 2 2" xfId="5232"/>
    <cellStyle name="Финансовый 3 2 2 2" xfId="5233"/>
    <cellStyle name="Финансовый 3 2 3" xfId="5234"/>
    <cellStyle name="Финансовый 3 3" xfId="5235"/>
    <cellStyle name="Финансовый 3 3 2" xfId="5236"/>
    <cellStyle name="Финансовый 3 4" xfId="5237"/>
    <cellStyle name="Финансовый 3 4 2" xfId="5238"/>
    <cellStyle name="Финансовый 3 5" xfId="5239"/>
    <cellStyle name="Финансовый 3 6" xfId="5240"/>
    <cellStyle name="Финансовый 3 7" xfId="5241"/>
    <cellStyle name="Финансовый 30" xfId="5242"/>
    <cellStyle name="Финансовый 30 2" xfId="5243"/>
    <cellStyle name="Финансовый 30 3" xfId="5494"/>
    <cellStyle name="Финансовый 30 3 2" xfId="12072"/>
    <cellStyle name="Финансовый 30 3 3" xfId="8775"/>
    <cellStyle name="Финансовый 31" xfId="5244"/>
    <cellStyle name="Финансовый 31 2" xfId="5245"/>
    <cellStyle name="Финансовый 31 3" xfId="5475"/>
    <cellStyle name="Финансовый 31 3 2" xfId="12053"/>
    <cellStyle name="Финансовый 31 3 3" xfId="8756"/>
    <cellStyle name="Финансовый 32" xfId="5246"/>
    <cellStyle name="Финансовый 32 2" xfId="5247"/>
    <cellStyle name="Финансовый 32 3" xfId="5493"/>
    <cellStyle name="Финансовый 32 3 2" xfId="12071"/>
    <cellStyle name="Финансовый 32 3 3" xfId="8774"/>
    <cellStyle name="Финансовый 33" xfId="5248"/>
    <cellStyle name="Финансовый 33 2" xfId="5249"/>
    <cellStyle name="Финансовый 33 3" xfId="5476"/>
    <cellStyle name="Финансовый 33 3 2" xfId="12054"/>
    <cellStyle name="Финансовый 33 3 3" xfId="8757"/>
    <cellStyle name="Финансовый 34" xfId="5250"/>
    <cellStyle name="Финансовый 34 2" xfId="5251"/>
    <cellStyle name="Финансовый 34 3" xfId="5492"/>
    <cellStyle name="Финансовый 34 3 2" xfId="12070"/>
    <cellStyle name="Финансовый 34 3 3" xfId="8773"/>
    <cellStyle name="Финансовый 35" xfId="5252"/>
    <cellStyle name="Финансовый 35 2" xfId="5253"/>
    <cellStyle name="Финансовый 35 3" xfId="5477"/>
    <cellStyle name="Финансовый 35 3 2" xfId="12055"/>
    <cellStyle name="Финансовый 35 3 3" xfId="8758"/>
    <cellStyle name="Финансовый 36" xfId="5254"/>
    <cellStyle name="Финансовый 36 2" xfId="5255"/>
    <cellStyle name="Финансовый 36 3" xfId="5491"/>
    <cellStyle name="Финансовый 36 3 2" xfId="12069"/>
    <cellStyle name="Финансовый 36 3 3" xfId="8772"/>
    <cellStyle name="Финансовый 37" xfId="5256"/>
    <cellStyle name="Финансовый 37 2" xfId="5257"/>
    <cellStyle name="Финансовый 37 3" xfId="5478"/>
    <cellStyle name="Финансовый 37 3 2" xfId="12056"/>
    <cellStyle name="Финансовый 37 3 3" xfId="8759"/>
    <cellStyle name="Финансовый 38" xfId="5258"/>
    <cellStyle name="Финансовый 38 2" xfId="5259"/>
    <cellStyle name="Финансовый 38 3" xfId="5490"/>
    <cellStyle name="Финансовый 38 3 2" xfId="12068"/>
    <cellStyle name="Финансовый 38 3 3" xfId="8771"/>
    <cellStyle name="Финансовый 39" xfId="5260"/>
    <cellStyle name="Финансовый 39 2" xfId="5261"/>
    <cellStyle name="Финансовый 39 3" xfId="5479"/>
    <cellStyle name="Финансовый 39 3 2" xfId="12057"/>
    <cellStyle name="Финансовый 39 3 3" xfId="8760"/>
    <cellStyle name="Финансовый 4" xfId="41"/>
    <cellStyle name="Финансовый 4 2" xfId="5262"/>
    <cellStyle name="Финансовый 4 2 2" xfId="5263"/>
    <cellStyle name="Финансовый 4 2 2 2" xfId="5264"/>
    <cellStyle name="Финансовый 4 2 3" xfId="5265"/>
    <cellStyle name="Финансовый 4 2 4" xfId="5571"/>
    <cellStyle name="Финансовый 4 3" xfId="5266"/>
    <cellStyle name="Финансовый 4 4" xfId="5267"/>
    <cellStyle name="Финансовый 4 5" xfId="5268"/>
    <cellStyle name="Финансовый 4 6" xfId="5875"/>
    <cellStyle name="Финансовый 4 7" xfId="9127"/>
    <cellStyle name="Финансовый 4 8" xfId="5920"/>
    <cellStyle name="Финансовый 40" xfId="5269"/>
    <cellStyle name="Финансовый 40 2" xfId="5270"/>
    <cellStyle name="Финансовый 40 3" xfId="5489"/>
    <cellStyle name="Финансовый 40 3 2" xfId="12067"/>
    <cellStyle name="Финансовый 40 3 3" xfId="8770"/>
    <cellStyle name="Финансовый 41" xfId="5271"/>
    <cellStyle name="Финансовый 41 2" xfId="5272"/>
    <cellStyle name="Финансовый 41 3" xfId="5480"/>
    <cellStyle name="Финансовый 41 3 2" xfId="12058"/>
    <cellStyle name="Финансовый 41 3 3" xfId="8761"/>
    <cellStyle name="Финансовый 42" xfId="5273"/>
    <cellStyle name="Финансовый 42 2" xfId="5274"/>
    <cellStyle name="Финансовый 42 3" xfId="5488"/>
    <cellStyle name="Финансовый 42 3 2" xfId="12066"/>
    <cellStyle name="Финансовый 42 3 3" xfId="8769"/>
    <cellStyle name="Финансовый 43" xfId="5275"/>
    <cellStyle name="Финансовый 43 2" xfId="5276"/>
    <cellStyle name="Финансовый 43 3" xfId="5481"/>
    <cellStyle name="Финансовый 43 3 2" xfId="12059"/>
    <cellStyle name="Финансовый 43 3 3" xfId="8762"/>
    <cellStyle name="Финансовый 44" xfId="5277"/>
    <cellStyle name="Финансовый 44 2" xfId="5278"/>
    <cellStyle name="Финансовый 44 3" xfId="5487"/>
    <cellStyle name="Финансовый 44 3 2" xfId="12065"/>
    <cellStyle name="Финансовый 44 3 3" xfId="8768"/>
    <cellStyle name="Финансовый 45" xfId="5279"/>
    <cellStyle name="Финансовый 45 2" xfId="5280"/>
    <cellStyle name="Финансовый 45 3" xfId="5482"/>
    <cellStyle name="Финансовый 45 3 2" xfId="12060"/>
    <cellStyle name="Финансовый 45 3 3" xfId="8763"/>
    <cellStyle name="Финансовый 46" xfId="5281"/>
    <cellStyle name="Финансовый 46 2" xfId="5282"/>
    <cellStyle name="Финансовый 46 3" xfId="5486"/>
    <cellStyle name="Финансовый 46 3 2" xfId="12064"/>
    <cellStyle name="Финансовый 46 3 3" xfId="8767"/>
    <cellStyle name="Финансовый 47" xfId="5283"/>
    <cellStyle name="Финансовый 47 2" xfId="5284"/>
    <cellStyle name="Финансовый 47 3" xfId="5483"/>
    <cellStyle name="Финансовый 47 3 2" xfId="12061"/>
    <cellStyle name="Финансовый 47 3 3" xfId="8764"/>
    <cellStyle name="Финансовый 48" xfId="5285"/>
    <cellStyle name="Финансовый 48 2" xfId="5286"/>
    <cellStyle name="Финансовый 48 3" xfId="5485"/>
    <cellStyle name="Финансовый 48 3 2" xfId="12063"/>
    <cellStyle name="Финансовый 48 3 3" xfId="8766"/>
    <cellStyle name="Финансовый 49" xfId="5287"/>
    <cellStyle name="Финансовый 49 2" xfId="5288"/>
    <cellStyle name="Финансовый 49 3" xfId="5484"/>
    <cellStyle name="Финансовый 49 3 2" xfId="12062"/>
    <cellStyle name="Финансовый 49 3 3" xfId="8765"/>
    <cellStyle name="Финансовый 5" xfId="5289"/>
    <cellStyle name="Финансовый 5 2" xfId="5290"/>
    <cellStyle name="Финансовый 5 3" xfId="5291"/>
    <cellStyle name="Финансовый 5 4" xfId="5572"/>
    <cellStyle name="Финансовый 50" xfId="5292"/>
    <cellStyle name="Финансовый 50 2" xfId="5293"/>
    <cellStyle name="Финансовый 51" xfId="5294"/>
    <cellStyle name="Финансовый 51 2" xfId="5295"/>
    <cellStyle name="Финансовый 52" xfId="5296"/>
    <cellStyle name="Финансовый 52 2" xfId="5297"/>
    <cellStyle name="Финансовый 53" xfId="5298"/>
    <cellStyle name="Финансовый 53 2" xfId="5299"/>
    <cellStyle name="Финансовый 54" xfId="5300"/>
    <cellStyle name="Финансовый 54 2" xfId="5301"/>
    <cellStyle name="Финансовый 55" xfId="5302"/>
    <cellStyle name="Финансовый 55 2" xfId="5303"/>
    <cellStyle name="Финансовый 56" xfId="5304"/>
    <cellStyle name="Финансовый 56 2" xfId="5305"/>
    <cellStyle name="Финансовый 57" xfId="5306"/>
    <cellStyle name="Финансовый 57 2" xfId="5307"/>
    <cellStyle name="Финансовый 58" xfId="5308"/>
    <cellStyle name="Финансовый 58 2" xfId="5309"/>
    <cellStyle name="Финансовый 59" xfId="5310"/>
    <cellStyle name="Финансовый 59 2" xfId="5311"/>
    <cellStyle name="Финансовый 6" xfId="5312"/>
    <cellStyle name="Финансовый 6 15" xfId="5313"/>
    <cellStyle name="Финансовый 6 15 2" xfId="5314"/>
    <cellStyle name="Финансовый 6 15 2 2" xfId="5315"/>
    <cellStyle name="Финансовый 6 15 2 2 2" xfId="5316"/>
    <cellStyle name="Финансовый 6 15 2 3" xfId="5317"/>
    <cellStyle name="Финансовый 6 15 2 3 2" xfId="5318"/>
    <cellStyle name="Финансовый 6 15 2 4" xfId="5319"/>
    <cellStyle name="Финансовый 6 15 3" xfId="5320"/>
    <cellStyle name="Финансовый 6 15 3 2" xfId="5321"/>
    <cellStyle name="Финансовый 6 15 3 2 2" xfId="5322"/>
    <cellStyle name="Финансовый 6 15 3 3" xfId="5323"/>
    <cellStyle name="Финансовый 6 15 4" xfId="5324"/>
    <cellStyle name="Финансовый 6 15 4 2" xfId="5325"/>
    <cellStyle name="Финансовый 6 15 5" xfId="5326"/>
    <cellStyle name="Финансовый 6 15 5 2" xfId="5327"/>
    <cellStyle name="Финансовый 6 15 6" xfId="5328"/>
    <cellStyle name="Финансовый 6 2" xfId="5329"/>
    <cellStyle name="Финансовый 6 2 2" xfId="5330"/>
    <cellStyle name="Финансовый 6 2 2 2" xfId="5331"/>
    <cellStyle name="Финансовый 6 2 3" xfId="5332"/>
    <cellStyle name="Финансовый 6 3" xfId="5333"/>
    <cellStyle name="Финансовый 6 3 2" xfId="5334"/>
    <cellStyle name="Финансовый 6 4" xfId="5335"/>
    <cellStyle name="Финансовый 6 5" xfId="5573"/>
    <cellStyle name="Финансовый 60" xfId="5336"/>
    <cellStyle name="Финансовый 60 2" xfId="5337"/>
    <cellStyle name="Финансовый 61" xfId="5338"/>
    <cellStyle name="Финансовый 61 2" xfId="5339"/>
    <cellStyle name="Финансовый 62" xfId="5340"/>
    <cellStyle name="Финансовый 62 2" xfId="5341"/>
    <cellStyle name="Финансовый 63" xfId="5342"/>
    <cellStyle name="Финансовый 63 2" xfId="5343"/>
    <cellStyle name="Финансовый 64" xfId="5344"/>
    <cellStyle name="Финансовый 64 2" xfId="5345"/>
    <cellStyle name="Финансовый 65" xfId="5346"/>
    <cellStyle name="Финансовый 65 2" xfId="5347"/>
    <cellStyle name="Финансовый 66" xfId="5348"/>
    <cellStyle name="Финансовый 66 2" xfId="5349"/>
    <cellStyle name="Финансовый 67" xfId="5350"/>
    <cellStyle name="Финансовый 67 2" xfId="5351"/>
    <cellStyle name="Финансовый 68" xfId="5352"/>
    <cellStyle name="Финансовый 68 2" xfId="5353"/>
    <cellStyle name="Финансовый 69" xfId="5354"/>
    <cellStyle name="Финансовый 69 2" xfId="5355"/>
    <cellStyle name="Финансовый 7" xfId="5356"/>
    <cellStyle name="Финансовый 7 2" xfId="5357"/>
    <cellStyle name="Финансовый 7 2 2" xfId="5358"/>
    <cellStyle name="Финансовый 7 2 2 2" xfId="5359"/>
    <cellStyle name="Финансовый 7 2 3" xfId="5360"/>
    <cellStyle name="Финансовый 70" xfId="5361"/>
    <cellStyle name="Финансовый 70 2" xfId="5362"/>
    <cellStyle name="Финансовый 71" xfId="5363"/>
    <cellStyle name="Финансовый 71 2" xfId="5364"/>
    <cellStyle name="Финансовый 72" xfId="5365"/>
    <cellStyle name="Финансовый 72 2" xfId="5366"/>
    <cellStyle name="Финансовый 73" xfId="5367"/>
    <cellStyle name="Финансовый 73 2" xfId="5368"/>
    <cellStyle name="Финансовый 74" xfId="5369"/>
    <cellStyle name="Финансовый 74 2" xfId="5370"/>
    <cellStyle name="Финансовый 75" xfId="5371"/>
    <cellStyle name="Финансовый 75 2" xfId="5372"/>
    <cellStyle name="Финансовый 76" xfId="5373"/>
    <cellStyle name="Финансовый 76 2" xfId="5374"/>
    <cellStyle name="Финансовый 77" xfId="5375"/>
    <cellStyle name="Финансовый 77 2" xfId="5376"/>
    <cellStyle name="Финансовый 78" xfId="5377"/>
    <cellStyle name="Финансовый 78 2" xfId="5378"/>
    <cellStyle name="Финансовый 79" xfId="5379"/>
    <cellStyle name="Финансовый 79 2" xfId="5380"/>
    <cellStyle name="Финансовый 8" xfId="5381"/>
    <cellStyle name="Финансовый 8 2" xfId="5382"/>
    <cellStyle name="Финансовый 80" xfId="5383"/>
    <cellStyle name="Финансовый 80 2" xfId="5384"/>
    <cellStyle name="Финансовый 81" xfId="5385"/>
    <cellStyle name="Финансовый 81 2" xfId="5386"/>
    <cellStyle name="Финансовый 82" xfId="5387"/>
    <cellStyle name="Финансовый 82 2" xfId="5388"/>
    <cellStyle name="Финансовый 83" xfId="5389"/>
    <cellStyle name="Финансовый 83 2" xfId="5390"/>
    <cellStyle name="Финансовый 84" xfId="5391"/>
    <cellStyle name="Финансовый 84 2" xfId="5392"/>
    <cellStyle name="Финансовый 85" xfId="5393"/>
    <cellStyle name="Финансовый 85 2" xfId="5394"/>
    <cellStyle name="Финансовый 86" xfId="5395"/>
    <cellStyle name="Финансовый 86 2" xfId="5396"/>
    <cellStyle name="Финансовый 87" xfId="5397"/>
    <cellStyle name="Финансовый 87 2" xfId="5398"/>
    <cellStyle name="Финансовый 88" xfId="5399"/>
    <cellStyle name="Финансовый 88 2" xfId="5400"/>
    <cellStyle name="Финансовый 89" xfId="5401"/>
    <cellStyle name="Финансовый 89 2" xfId="5402"/>
    <cellStyle name="Финансовый 9" xfId="5403"/>
    <cellStyle name="Финансовый 9 2" xfId="5404"/>
    <cellStyle name="Финансовый 90" xfId="5405"/>
    <cellStyle name="Финансовый 90 2" xfId="5406"/>
    <cellStyle name="Финансовый 91" xfId="5407"/>
    <cellStyle name="Финансовый 91 2" xfId="5408"/>
    <cellStyle name="Финансовый 92" xfId="5409"/>
    <cellStyle name="Финансовый 92 2" xfId="5410"/>
    <cellStyle name="Финансовый 93" xfId="5411"/>
    <cellStyle name="Финансовый 93 2" xfId="5412"/>
    <cellStyle name="Финансовый 94" xfId="5413"/>
    <cellStyle name="Финансовый 94 2" xfId="5414"/>
    <cellStyle name="Финансовый 95" xfId="5415"/>
    <cellStyle name="Финансовый 95 2" xfId="5416"/>
    <cellStyle name="Финансовый 96" xfId="5417"/>
    <cellStyle name="Финансовый 96 2" xfId="5418"/>
    <cellStyle name="Финансовый 97" xfId="5419"/>
    <cellStyle name="Финансовый 97 2" xfId="5420"/>
    <cellStyle name="Финансовый 98" xfId="5421"/>
    <cellStyle name="Финансовый 98 2" xfId="5422"/>
    <cellStyle name="Финансовый 99" xfId="5423"/>
    <cellStyle name="Финансовый 99 2" xfId="5424"/>
    <cellStyle name="Цена" xfId="5425"/>
    <cellStyle name="Цена 10" xfId="12527"/>
    <cellStyle name="Цена 2" xfId="5426"/>
    <cellStyle name="Цена 2 2" xfId="12032"/>
    <cellStyle name="Цена 2 3" xfId="12417"/>
    <cellStyle name="Цена 2 4" xfId="8736"/>
    <cellStyle name="Цена 2 5" xfId="12546"/>
    <cellStyle name="Цена 3" xfId="5427"/>
    <cellStyle name="Цена 3 2" xfId="12033"/>
    <cellStyle name="Цена 3 3" xfId="12418"/>
    <cellStyle name="Цена 3 4" xfId="8737"/>
    <cellStyle name="Цена 3 5" xfId="12643"/>
    <cellStyle name="Цена 4" xfId="5428"/>
    <cellStyle name="Цена 4 2" xfId="12034"/>
    <cellStyle name="Цена 4 3" xfId="12419"/>
    <cellStyle name="Цена 4 4" xfId="8738"/>
    <cellStyle name="Цена 4 5" xfId="12530"/>
    <cellStyle name="Цена 5" xfId="5429"/>
    <cellStyle name="Цена 5 2" xfId="12035"/>
    <cellStyle name="Цена 5 3" xfId="12420"/>
    <cellStyle name="Цена 5 4" xfId="8739"/>
    <cellStyle name="Цена 5 5" xfId="12454"/>
    <cellStyle name="Цена 6" xfId="5430"/>
    <cellStyle name="Цена 6 2" xfId="12036"/>
    <cellStyle name="Цена 6 3" xfId="12421"/>
    <cellStyle name="Цена 6 4" xfId="8740"/>
    <cellStyle name="Цена 6 5" xfId="12554"/>
    <cellStyle name="Цена 7" xfId="12031"/>
    <cellStyle name="Цена 8" xfId="12416"/>
    <cellStyle name="Цена 9" xfId="8735"/>
    <cellStyle name="Џђћ–…ќ’ќ›‰" xfId="37"/>
    <cellStyle name="Шапка таблицы" xfId="5431"/>
    <cellStyle name="Шапка таблицы 2" xfId="12037"/>
    <cellStyle name="Шапка таблицы 3" xfId="12422"/>
    <cellStyle name="Шапка таблицы 4" xfId="8741"/>
    <cellStyle name="Шапка таблицы 5" xfId="12551"/>
    <cellStyle name="_Sheet1" xfId="5432"/>
    <cellStyle name="_1 (3)" xfId="5433"/>
    <cellStyle name="_Sheet1" xfId="5434"/>
    <cellStyle name=" [0]_7-12 act 1-6 ori bud" xfId="5435"/>
    <cellStyle name="_7-12 act 1-6 ori bud" xfId="5436"/>
    <cellStyle name="一般_Sheet1" xfId="5437"/>
    <cellStyle name="作媓_7-12 act 1-6 ori bud" xfId="5438"/>
    <cellStyle name="千位[0]_Sheet3 (2)" xfId="5439"/>
    <cellStyle name="千位_Sheet3 (2)" xfId="5440"/>
    <cellStyle name="千位分隔[0]_2001年贷款及利息" xfId="5441"/>
    <cellStyle name="千位分隔_2001年贷款及利息" xfId="5442"/>
    <cellStyle name="千分位 [0]" xfId="5443"/>
    <cellStyle name="吳尿剿[0]_7-12 act 1-6 ori bud" xfId="5444"/>
    <cellStyle name="吳尿剿_7-12 act 1-6 ori bud" xfId="5445"/>
    <cellStyle name="常规 2" xfId="5876"/>
    <cellStyle name="常规 2 2" xfId="5877"/>
    <cellStyle name="常规 2 2 2" xfId="5878"/>
    <cellStyle name="常规 2 2 2 2" xfId="5879"/>
    <cellStyle name="常规 2 2 2 2 2" xfId="12391"/>
    <cellStyle name="常规 2 2 2 2 3" xfId="9095"/>
    <cellStyle name="常规 2 2 2 3" xfId="12390"/>
    <cellStyle name="常规 2 2 2 4" xfId="9094"/>
    <cellStyle name="常规 2 2 3" xfId="5880"/>
    <cellStyle name="常规 2 2 3 2" xfId="12392"/>
    <cellStyle name="常规 2 2 3 3" xfId="9096"/>
    <cellStyle name="常规 2 2 4" xfId="12389"/>
    <cellStyle name="常规 2 2 5" xfId="9093"/>
    <cellStyle name="常规 2 3" xfId="5881"/>
    <cellStyle name="常规 2 3 2" xfId="5882"/>
    <cellStyle name="常规 2 3 2 2" xfId="12394"/>
    <cellStyle name="常规 2 3 2 3" xfId="9098"/>
    <cellStyle name="常规 2 3 3" xfId="12393"/>
    <cellStyle name="常规 2 3 4" xfId="9097"/>
    <cellStyle name="常规 2 4" xfId="5883"/>
    <cellStyle name="常规 2 4 2" xfId="5884"/>
    <cellStyle name="常规 2 4 2 2" xfId="12396"/>
    <cellStyle name="常规 2 4 2 3" xfId="9100"/>
    <cellStyle name="常规 2 4 3" xfId="12395"/>
    <cellStyle name="常规 2 4 4" xfId="9099"/>
    <cellStyle name="常规 2 5" xfId="5885"/>
    <cellStyle name="常规 2 5 2" xfId="5886"/>
    <cellStyle name="常规 2 5 2 2" xfId="12398"/>
    <cellStyle name="常规 2 5 2 3" xfId="9102"/>
    <cellStyle name="常规 2 5 3" xfId="12397"/>
    <cellStyle name="常规 2 5 4" xfId="9101"/>
    <cellStyle name="常规 2 6" xfId="5887"/>
    <cellStyle name="常规 2 6 2" xfId="12399"/>
    <cellStyle name="常规 2 6 3" xfId="9103"/>
    <cellStyle name="常规 2 7" xfId="12388"/>
    <cellStyle name="常规 2 8" xfId="9092"/>
    <cellStyle name="常规 3" xfId="5888"/>
    <cellStyle name="常规_02其他應付款" xfId="5446"/>
    <cellStyle name="斜Date" xfId="5447"/>
    <cellStyle name="百分比 2" xfId="5889"/>
    <cellStyle name="百分比 2 2" xfId="5890"/>
    <cellStyle name="百分比 2 2 2" xfId="5891"/>
    <cellStyle name="百分比 2 2 2 2" xfId="5892"/>
    <cellStyle name="百分比 2 2 2 2 2" xfId="12403"/>
    <cellStyle name="百分比 2 2 2 2 3" xfId="9107"/>
    <cellStyle name="百分比 2 2 2 3" xfId="12402"/>
    <cellStyle name="百分比 2 2 2 4" xfId="9106"/>
    <cellStyle name="百分比 2 2 3" xfId="5893"/>
    <cellStyle name="百分比 2 2 3 2" xfId="12404"/>
    <cellStyle name="百分比 2 2 3 3" xfId="9108"/>
    <cellStyle name="百分比 2 2 4" xfId="12401"/>
    <cellStyle name="百分比 2 2 5" xfId="9105"/>
    <cellStyle name="百分比 2 3" xfId="5894"/>
    <cellStyle name="百分比 2 3 2" xfId="5895"/>
    <cellStyle name="百分比 2 3 2 2" xfId="12406"/>
    <cellStyle name="百分比 2 3 2 3" xfId="9110"/>
    <cellStyle name="百分比 2 3 3" xfId="12405"/>
    <cellStyle name="百分比 2 3 4" xfId="9109"/>
    <cellStyle name="百分比 2 4" xfId="5896"/>
    <cellStyle name="百分比 2 4 2" xfId="5897"/>
    <cellStyle name="百分比 2 4 2 2" xfId="12408"/>
    <cellStyle name="百分比 2 4 2 3" xfId="9112"/>
    <cellStyle name="百分比 2 4 3" xfId="12407"/>
    <cellStyle name="百分比 2 4 4" xfId="9111"/>
    <cellStyle name="百分比 2 5" xfId="5898"/>
    <cellStyle name="百分比 2 5 2" xfId="12409"/>
    <cellStyle name="百分比 2 5 3" xfId="9113"/>
    <cellStyle name="百分比 2 6" xfId="12400"/>
    <cellStyle name="百分比 2 7" xfId="9104"/>
    <cellStyle name="貨幣[0]_338I" xfId="5448"/>
    <cellStyle name="货币[0]_99合同明细表" xfId="5449"/>
    <cellStyle name="货币_99合同明细表" xfId="5450"/>
    <cellStyle name="超連結" xfId="5451"/>
    <cellStyle name="隨後的超連結" xfId="5452"/>
  </cellStyles>
  <dxfs count="0"/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torg.ru/lead/kaliya-gidrookis-gost-24363-80-pr-va-franciya-kor,407994.html" TargetMode="External"/><Relationship Id="rId2" Type="http://schemas.openxmlformats.org/officeDocument/2006/relationships/hyperlink" Target="http://www.freetorg.ru/lead/kaliya-gidrookis-gost-24363-80-pr-va-franciya-kor,407994.html" TargetMode="External"/><Relationship Id="rId1" Type="http://schemas.openxmlformats.org/officeDocument/2006/relationships/hyperlink" Target="http://www.himtrade.ru/g_5100-85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torg.ru/lead/kaliya-gidrookis-gost-24363-80-pr-va-franciya-kor,407994.html" TargetMode="External"/><Relationship Id="rId2" Type="http://schemas.openxmlformats.org/officeDocument/2006/relationships/hyperlink" Target="http://www.freetorg.ru/lead/kaliya-gidrookis-gost-24363-80-pr-va-franciya-kor,407994.html" TargetMode="External"/><Relationship Id="rId1" Type="http://schemas.openxmlformats.org/officeDocument/2006/relationships/hyperlink" Target="http://www.himtrade.ru/g_5100-85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torg.ru/lead/kaliya-gidrookis-gost-24363-80-pr-va-franciya-kor,407994.html" TargetMode="External"/><Relationship Id="rId2" Type="http://schemas.openxmlformats.org/officeDocument/2006/relationships/hyperlink" Target="http://www.freetorg.ru/lead/kaliya-gidrookis-gost-24363-80-pr-va-franciya-kor,407994.html" TargetMode="External"/><Relationship Id="rId1" Type="http://schemas.openxmlformats.org/officeDocument/2006/relationships/hyperlink" Target="http://www.himtrade.ru/g_5100-85.htm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torg.ru/lead/kaliya-gidrookis-gost-24363-80-pr-va-franciya-kor,407994.html" TargetMode="External"/><Relationship Id="rId2" Type="http://schemas.openxmlformats.org/officeDocument/2006/relationships/hyperlink" Target="http://www.freetorg.ru/lead/kaliya-gidrookis-gost-24363-80-pr-va-franciya-kor,407994.html" TargetMode="External"/><Relationship Id="rId1" Type="http://schemas.openxmlformats.org/officeDocument/2006/relationships/hyperlink" Target="http://www.himtrade.ru/g_5100-8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topLeftCell="A7" workbookViewId="0">
      <selection activeCell="A23" sqref="A23:XFD615"/>
    </sheetView>
  </sheetViews>
  <sheetFormatPr defaultRowHeight="12.75"/>
  <cols>
    <col min="1" max="1" width="4.85546875" style="3" bestFit="1" customWidth="1"/>
    <col min="2" max="2" width="28" style="73" customWidth="1"/>
    <col min="3" max="3" width="29.7109375" style="73" customWidth="1"/>
    <col min="4" max="4" width="7.42578125" style="3" customWidth="1"/>
    <col min="5" max="5" width="7.140625" style="49" bestFit="1" customWidth="1"/>
    <col min="6" max="6" width="9.28515625" style="49" customWidth="1"/>
    <col min="7" max="7" width="18.85546875" style="49" customWidth="1"/>
    <col min="8" max="8" width="9.140625" style="3"/>
    <col min="9" max="9" width="14.85546875" style="4" customWidth="1"/>
    <col min="10" max="10" width="9.140625" style="3"/>
    <col min="11" max="11" width="10.42578125" style="3" bestFit="1" customWidth="1"/>
    <col min="12" max="16384" width="9.140625" style="3"/>
  </cols>
  <sheetData>
    <row r="1" spans="1:9">
      <c r="A1" s="176"/>
      <c r="B1" s="176"/>
      <c r="C1" s="176"/>
      <c r="D1" s="176"/>
      <c r="E1" s="176"/>
      <c r="F1" s="176"/>
      <c r="G1" s="176"/>
      <c r="H1" s="177"/>
      <c r="I1" s="3"/>
    </row>
    <row r="2" spans="1:9" ht="12.75" customHeight="1">
      <c r="A2" s="178" t="s">
        <v>1409</v>
      </c>
      <c r="B2" s="178"/>
      <c r="C2" s="178"/>
      <c r="D2" s="178"/>
      <c r="E2" s="178"/>
      <c r="F2" s="178"/>
      <c r="G2" s="178"/>
      <c r="H2" s="177"/>
      <c r="I2" s="3"/>
    </row>
    <row r="3" spans="1:9" ht="12.75" customHeight="1">
      <c r="A3" s="187" t="s">
        <v>1392</v>
      </c>
      <c r="B3" s="187"/>
      <c r="C3" s="187"/>
      <c r="D3" s="187"/>
      <c r="E3" s="187"/>
      <c r="F3" s="187"/>
      <c r="G3" s="187"/>
      <c r="H3" s="177"/>
      <c r="I3" s="3"/>
    </row>
    <row r="4" spans="1:9" ht="15.75">
      <c r="A4" s="179" t="s">
        <v>1393</v>
      </c>
      <c r="B4" s="179"/>
      <c r="C4" s="179"/>
      <c r="D4" s="179"/>
      <c r="E4" s="179"/>
      <c r="F4" s="179"/>
      <c r="G4" s="179"/>
      <c r="H4" s="94"/>
      <c r="I4" s="3"/>
    </row>
    <row r="5" spans="1:9" ht="16.5" thickBot="1">
      <c r="A5" s="95"/>
      <c r="B5" s="95"/>
      <c r="C5" s="95"/>
      <c r="D5" s="95"/>
      <c r="E5" s="95"/>
      <c r="F5" s="95"/>
      <c r="G5" s="95"/>
      <c r="H5" s="94"/>
      <c r="I5" s="3"/>
    </row>
    <row r="6" spans="1:9" ht="20.25" customHeight="1" thickTop="1">
      <c r="A6" s="180" t="s">
        <v>1394</v>
      </c>
      <c r="B6" s="182" t="s">
        <v>0</v>
      </c>
      <c r="C6" s="182" t="s">
        <v>1395</v>
      </c>
      <c r="D6" s="182" t="s">
        <v>1396</v>
      </c>
      <c r="E6" s="182" t="s">
        <v>1</v>
      </c>
      <c r="F6" s="182" t="s">
        <v>1397</v>
      </c>
      <c r="G6" s="185" t="s">
        <v>1398</v>
      </c>
      <c r="H6" s="94"/>
      <c r="I6" s="3"/>
    </row>
    <row r="7" spans="1:9" ht="15.75" thickBot="1">
      <c r="A7" s="181"/>
      <c r="B7" s="183"/>
      <c r="C7" s="184"/>
      <c r="D7" s="183"/>
      <c r="E7" s="183"/>
      <c r="F7" s="183"/>
      <c r="G7" s="186"/>
      <c r="H7" s="94"/>
      <c r="I7" s="3"/>
    </row>
    <row r="8" spans="1:9" ht="60.75" thickBot="1">
      <c r="A8" s="160" t="s">
        <v>1399</v>
      </c>
      <c r="B8" s="163" t="s">
        <v>1400</v>
      </c>
      <c r="C8" s="86" t="s">
        <v>1401</v>
      </c>
      <c r="D8" s="87" t="s">
        <v>1402</v>
      </c>
      <c r="E8" s="87">
        <v>28</v>
      </c>
      <c r="F8" s="87">
        <v>17000</v>
      </c>
      <c r="G8" s="88">
        <f>E8*F8</f>
        <v>476000</v>
      </c>
      <c r="H8" s="94"/>
      <c r="I8" s="3"/>
    </row>
    <row r="9" spans="1:9" ht="29.25" customHeight="1" thickBot="1">
      <c r="A9" s="161"/>
      <c r="B9" s="164"/>
      <c r="C9" s="86" t="s">
        <v>1403</v>
      </c>
      <c r="D9" s="89" t="s">
        <v>1402</v>
      </c>
      <c r="E9" s="93">
        <v>60</v>
      </c>
      <c r="F9" s="87">
        <v>12000</v>
      </c>
      <c r="G9" s="88">
        <f>E9*F9</f>
        <v>720000</v>
      </c>
      <c r="H9" s="94"/>
      <c r="I9" s="3"/>
    </row>
    <row r="10" spans="1:9" ht="36.75" thickBot="1">
      <c r="A10" s="162"/>
      <c r="B10" s="165"/>
      <c r="C10" s="86" t="s">
        <v>1404</v>
      </c>
      <c r="D10" s="166" t="s">
        <v>1405</v>
      </c>
      <c r="E10" s="167"/>
      <c r="F10" s="168"/>
      <c r="G10" s="107">
        <v>286607334.63962901</v>
      </c>
      <c r="H10" s="94"/>
      <c r="I10" s="3"/>
    </row>
    <row r="11" spans="1:9">
      <c r="A11" s="169"/>
      <c r="B11" s="170"/>
      <c r="C11" s="170"/>
      <c r="D11" s="171"/>
      <c r="E11" s="172" t="s">
        <v>1407</v>
      </c>
      <c r="F11" s="173"/>
      <c r="G11" s="149">
        <f>G10+G9+G8</f>
        <v>287803334.63962901</v>
      </c>
      <c r="H11" s="151"/>
      <c r="I11" s="3"/>
    </row>
    <row r="12" spans="1:9" ht="16.5" customHeight="1" thickBot="1">
      <c r="A12" s="152" t="s">
        <v>1406</v>
      </c>
      <c r="B12" s="153"/>
      <c r="C12" s="153"/>
      <c r="D12" s="154"/>
      <c r="E12" s="174"/>
      <c r="F12" s="175"/>
      <c r="G12" s="150"/>
      <c r="H12" s="151"/>
      <c r="I12" s="3"/>
    </row>
    <row r="13" spans="1:9" ht="15.75" thickBot="1">
      <c r="A13" s="155"/>
      <c r="B13" s="156"/>
      <c r="C13" s="156"/>
      <c r="D13" s="157"/>
      <c r="E13" s="158" t="s">
        <v>1408</v>
      </c>
      <c r="F13" s="159"/>
      <c r="G13" s="99">
        <f>G11*1.12</f>
        <v>322339734.79638451</v>
      </c>
      <c r="H13" s="94"/>
      <c r="I13" s="3"/>
    </row>
    <row r="14" spans="1:9" ht="13.5" thickTop="1">
      <c r="I14" s="3"/>
    </row>
    <row r="16" spans="1:9">
      <c r="A16" s="1"/>
      <c r="B16" s="74"/>
      <c r="C16" s="58"/>
      <c r="D16" s="2"/>
      <c r="E16" s="1"/>
      <c r="F16" s="1"/>
      <c r="G16" s="1"/>
    </row>
    <row r="17" spans="1:9">
      <c r="A17" s="1"/>
      <c r="B17" s="74"/>
      <c r="C17" s="58"/>
      <c r="D17" s="2"/>
      <c r="E17" s="1"/>
      <c r="F17" s="3"/>
      <c r="G17" s="82"/>
    </row>
    <row r="18" spans="1:9" ht="13.5" thickBot="1">
      <c r="A18" s="1"/>
      <c r="B18" s="74"/>
      <c r="C18" s="58"/>
      <c r="D18" s="2"/>
      <c r="E18" s="1"/>
      <c r="F18" s="3"/>
      <c r="G18" s="83"/>
    </row>
    <row r="19" spans="1:9" ht="32.25" customHeight="1" thickBot="1">
      <c r="A19" s="130" t="s">
        <v>1391</v>
      </c>
      <c r="B19" s="131"/>
      <c r="C19" s="131"/>
      <c r="D19" s="131"/>
      <c r="E19" s="131"/>
      <c r="F19" s="131"/>
      <c r="G19" s="132"/>
    </row>
    <row r="20" spans="1:9">
      <c r="A20" s="133" t="s">
        <v>835</v>
      </c>
      <c r="B20" s="136" t="s">
        <v>0</v>
      </c>
      <c r="C20" s="136" t="s">
        <v>836</v>
      </c>
      <c r="D20" s="139" t="s">
        <v>837</v>
      </c>
      <c r="E20" s="142" t="s">
        <v>839</v>
      </c>
      <c r="F20" s="145" t="s">
        <v>838</v>
      </c>
      <c r="G20" s="146"/>
    </row>
    <row r="21" spans="1:9">
      <c r="A21" s="134"/>
      <c r="B21" s="137"/>
      <c r="C21" s="137"/>
      <c r="D21" s="140"/>
      <c r="E21" s="143"/>
      <c r="F21" s="147"/>
      <c r="G21" s="148"/>
    </row>
    <row r="22" spans="1:9" ht="51.75" thickBot="1">
      <c r="A22" s="135"/>
      <c r="B22" s="138"/>
      <c r="C22" s="138"/>
      <c r="D22" s="141"/>
      <c r="E22" s="144"/>
      <c r="F22" s="98" t="s">
        <v>845</v>
      </c>
      <c r="G22" s="97" t="s">
        <v>846</v>
      </c>
      <c r="I22" s="84"/>
    </row>
    <row r="23" spans="1:9">
      <c r="A23" s="5"/>
      <c r="B23" s="75" t="s">
        <v>2</v>
      </c>
      <c r="C23" s="59"/>
      <c r="D23" s="6"/>
      <c r="E23" s="50"/>
      <c r="F23" s="7"/>
      <c r="G23" s="8"/>
      <c r="I23" s="9"/>
    </row>
    <row r="24" spans="1:9">
      <c r="A24" s="101"/>
      <c r="B24" s="102" t="s">
        <v>3</v>
      </c>
      <c r="C24" s="103"/>
      <c r="D24" s="104"/>
      <c r="E24" s="108"/>
      <c r="F24" s="105"/>
      <c r="G24" s="106"/>
      <c r="I24" s="9"/>
    </row>
    <row r="25" spans="1:9">
      <c r="A25" s="14"/>
      <c r="B25" s="61" t="s">
        <v>4</v>
      </c>
      <c r="C25" s="61"/>
      <c r="D25" s="15"/>
      <c r="E25" s="52"/>
      <c r="F25" s="16"/>
      <c r="G25" s="17"/>
      <c r="I25" s="18"/>
    </row>
    <row r="26" spans="1:9">
      <c r="A26" s="19"/>
      <c r="B26" s="77" t="s">
        <v>377</v>
      </c>
      <c r="C26" s="62"/>
      <c r="D26" s="20"/>
      <c r="E26" s="21">
        <f>SUM(E27:E31)</f>
        <v>115</v>
      </c>
      <c r="F26" s="21"/>
      <c r="G26" s="22"/>
      <c r="I26" s="9"/>
    </row>
    <row r="27" spans="1:9" ht="25.5">
      <c r="A27" s="23" t="s">
        <v>848</v>
      </c>
      <c r="B27" s="65" t="s">
        <v>673</v>
      </c>
      <c r="C27" s="63" t="s">
        <v>1384</v>
      </c>
      <c r="D27" s="24" t="s">
        <v>5</v>
      </c>
      <c r="E27" s="25">
        <v>20</v>
      </c>
      <c r="F27" s="25"/>
      <c r="G27" s="26"/>
    </row>
    <row r="28" spans="1:9" ht="25.5">
      <c r="A28" s="23" t="s">
        <v>847</v>
      </c>
      <c r="B28" s="65" t="s">
        <v>673</v>
      </c>
      <c r="C28" s="63" t="s">
        <v>1385</v>
      </c>
      <c r="D28" s="24" t="s">
        <v>5</v>
      </c>
      <c r="E28" s="25">
        <v>30</v>
      </c>
      <c r="F28" s="25"/>
      <c r="G28" s="26"/>
    </row>
    <row r="29" spans="1:9" ht="51">
      <c r="A29" s="23" t="s">
        <v>849</v>
      </c>
      <c r="B29" s="67" t="s">
        <v>674</v>
      </c>
      <c r="C29" s="63" t="s">
        <v>675</v>
      </c>
      <c r="D29" s="24" t="s">
        <v>5</v>
      </c>
      <c r="E29" s="25">
        <v>30</v>
      </c>
      <c r="F29" s="25"/>
      <c r="G29" s="26"/>
    </row>
    <row r="30" spans="1:9" ht="25.5">
      <c r="A30" s="23" t="s">
        <v>850</v>
      </c>
      <c r="B30" s="64" t="s">
        <v>676</v>
      </c>
      <c r="C30" s="63" t="s">
        <v>677</v>
      </c>
      <c r="D30" s="24" t="s">
        <v>5</v>
      </c>
      <c r="E30" s="25">
        <v>15</v>
      </c>
      <c r="F30" s="25"/>
      <c r="G30" s="26"/>
    </row>
    <row r="31" spans="1:9">
      <c r="A31" s="23" t="s">
        <v>851</v>
      </c>
      <c r="B31" s="67" t="s">
        <v>678</v>
      </c>
      <c r="C31" s="64" t="s">
        <v>679</v>
      </c>
      <c r="D31" s="24" t="s">
        <v>5</v>
      </c>
      <c r="E31" s="25">
        <v>20</v>
      </c>
      <c r="F31" s="25"/>
      <c r="G31" s="26"/>
    </row>
    <row r="32" spans="1:9">
      <c r="A32" s="19"/>
      <c r="B32" s="77" t="s">
        <v>390</v>
      </c>
      <c r="C32" s="62"/>
      <c r="D32" s="20"/>
      <c r="E32" s="21">
        <v>122</v>
      </c>
      <c r="F32" s="21"/>
      <c r="G32" s="22"/>
      <c r="I32" s="9"/>
    </row>
    <row r="33" spans="1:9" ht="25.5">
      <c r="A33" s="23" t="s">
        <v>852</v>
      </c>
      <c r="B33" s="65" t="s">
        <v>680</v>
      </c>
      <c r="C33" s="65" t="s">
        <v>681</v>
      </c>
      <c r="D33" s="27" t="s">
        <v>5</v>
      </c>
      <c r="E33" s="25">
        <v>30</v>
      </c>
      <c r="F33" s="25"/>
      <c r="G33" s="26"/>
    </row>
    <row r="34" spans="1:9" ht="25.5">
      <c r="A34" s="23" t="s">
        <v>853</v>
      </c>
      <c r="B34" s="65" t="s">
        <v>680</v>
      </c>
      <c r="C34" s="65" t="s">
        <v>682</v>
      </c>
      <c r="D34" s="27" t="s">
        <v>5</v>
      </c>
      <c r="E34" s="25">
        <v>50</v>
      </c>
      <c r="F34" s="25"/>
      <c r="G34" s="26"/>
    </row>
    <row r="35" spans="1:9" ht="25.5">
      <c r="A35" s="23" t="s">
        <v>854</v>
      </c>
      <c r="B35" s="65" t="s">
        <v>680</v>
      </c>
      <c r="C35" s="65" t="s">
        <v>683</v>
      </c>
      <c r="D35" s="27" t="s">
        <v>5</v>
      </c>
      <c r="E35" s="25">
        <v>30</v>
      </c>
      <c r="F35" s="25"/>
      <c r="G35" s="26"/>
    </row>
    <row r="36" spans="1:9" ht="38.25">
      <c r="A36" s="23" t="s">
        <v>855</v>
      </c>
      <c r="B36" s="65" t="s">
        <v>684</v>
      </c>
      <c r="C36" s="65" t="s">
        <v>685</v>
      </c>
      <c r="D36" s="27" t="s">
        <v>5</v>
      </c>
      <c r="E36" s="25">
        <v>2</v>
      </c>
      <c r="F36" s="25"/>
      <c r="G36" s="26"/>
    </row>
    <row r="37" spans="1:9">
      <c r="A37" s="23" t="s">
        <v>856</v>
      </c>
      <c r="B37" s="65" t="s">
        <v>686</v>
      </c>
      <c r="C37" s="65" t="s">
        <v>687</v>
      </c>
      <c r="D37" s="27" t="s">
        <v>5</v>
      </c>
      <c r="E37" s="25">
        <v>10</v>
      </c>
      <c r="F37" s="25"/>
      <c r="G37" s="26"/>
    </row>
    <row r="38" spans="1:9">
      <c r="A38" s="19"/>
      <c r="B38" s="77" t="s">
        <v>404</v>
      </c>
      <c r="C38" s="62"/>
      <c r="D38" s="20"/>
      <c r="E38" s="21">
        <v>90</v>
      </c>
      <c r="F38" s="21"/>
      <c r="G38" s="22"/>
      <c r="I38" s="9"/>
    </row>
    <row r="39" spans="1:9">
      <c r="A39" s="23" t="s">
        <v>857</v>
      </c>
      <c r="B39" s="65" t="s">
        <v>688</v>
      </c>
      <c r="C39" s="65" t="s">
        <v>689</v>
      </c>
      <c r="D39" s="27" t="s">
        <v>5</v>
      </c>
      <c r="E39" s="25">
        <v>10</v>
      </c>
      <c r="F39" s="25"/>
      <c r="G39" s="26"/>
    </row>
    <row r="40" spans="1:9" ht="25.5">
      <c r="A40" s="23" t="s">
        <v>858</v>
      </c>
      <c r="B40" s="65" t="s">
        <v>411</v>
      </c>
      <c r="C40" s="65" t="s">
        <v>412</v>
      </c>
      <c r="D40" s="27" t="s">
        <v>5</v>
      </c>
      <c r="E40" s="25">
        <v>30</v>
      </c>
      <c r="F40" s="25"/>
      <c r="G40" s="26"/>
    </row>
    <row r="41" spans="1:9">
      <c r="A41" s="23" t="s">
        <v>859</v>
      </c>
      <c r="B41" s="65" t="s">
        <v>690</v>
      </c>
      <c r="C41" s="65" t="s">
        <v>691</v>
      </c>
      <c r="D41" s="27" t="s">
        <v>5</v>
      </c>
      <c r="E41" s="25">
        <v>20</v>
      </c>
      <c r="F41" s="25"/>
      <c r="G41" s="26"/>
    </row>
    <row r="42" spans="1:9" ht="76.5">
      <c r="A42" s="23" t="s">
        <v>860</v>
      </c>
      <c r="B42" s="65" t="s">
        <v>692</v>
      </c>
      <c r="C42" s="65" t="s">
        <v>693</v>
      </c>
      <c r="D42" s="27" t="s">
        <v>5</v>
      </c>
      <c r="E42" s="25">
        <v>30</v>
      </c>
      <c r="F42" s="25"/>
      <c r="G42" s="26"/>
    </row>
    <row r="43" spans="1:9">
      <c r="A43" s="19"/>
      <c r="B43" s="77" t="s">
        <v>415</v>
      </c>
      <c r="C43" s="62"/>
      <c r="D43" s="20"/>
      <c r="E43" s="21">
        <v>230</v>
      </c>
      <c r="F43" s="21"/>
      <c r="G43" s="22"/>
      <c r="I43" s="9"/>
    </row>
    <row r="44" spans="1:9" ht="38.25">
      <c r="A44" s="23" t="s">
        <v>861</v>
      </c>
      <c r="B44" s="65" t="s">
        <v>694</v>
      </c>
      <c r="C44" s="65" t="s">
        <v>695</v>
      </c>
      <c r="D44" s="27" t="s">
        <v>5</v>
      </c>
      <c r="E44" s="25">
        <v>5</v>
      </c>
      <c r="F44" s="25"/>
      <c r="G44" s="26"/>
    </row>
    <row r="45" spans="1:9" ht="38.25">
      <c r="A45" s="23" t="s">
        <v>862</v>
      </c>
      <c r="B45" s="65" t="s">
        <v>696</v>
      </c>
      <c r="C45" s="65" t="s">
        <v>697</v>
      </c>
      <c r="D45" s="27" t="s">
        <v>5</v>
      </c>
      <c r="E45" s="25">
        <v>5</v>
      </c>
      <c r="F45" s="25"/>
      <c r="G45" s="26"/>
    </row>
    <row r="46" spans="1:9" ht="38.25">
      <c r="A46" s="23" t="s">
        <v>863</v>
      </c>
      <c r="B46" s="65" t="s">
        <v>698</v>
      </c>
      <c r="C46" s="65" t="s">
        <v>699</v>
      </c>
      <c r="D46" s="27" t="s">
        <v>5</v>
      </c>
      <c r="E46" s="25">
        <v>20</v>
      </c>
      <c r="F46" s="25"/>
      <c r="G46" s="26"/>
    </row>
    <row r="47" spans="1:9">
      <c r="A47" s="23" t="s">
        <v>864</v>
      </c>
      <c r="B47" s="65" t="s">
        <v>700</v>
      </c>
      <c r="C47" s="65" t="s">
        <v>701</v>
      </c>
      <c r="D47" s="27" t="s">
        <v>5</v>
      </c>
      <c r="E47" s="25">
        <v>200</v>
      </c>
      <c r="F47" s="25"/>
      <c r="G47" s="26"/>
    </row>
    <row r="48" spans="1:9">
      <c r="A48" s="19"/>
      <c r="B48" s="77" t="s">
        <v>423</v>
      </c>
      <c r="C48" s="62"/>
      <c r="D48" s="20"/>
      <c r="E48" s="21">
        <v>24</v>
      </c>
      <c r="F48" s="21"/>
      <c r="G48" s="22"/>
      <c r="I48" s="9"/>
    </row>
    <row r="49" spans="1:9" ht="25.5">
      <c r="A49" s="23" t="s">
        <v>865</v>
      </c>
      <c r="B49" s="65" t="s">
        <v>702</v>
      </c>
      <c r="C49" s="63" t="s">
        <v>703</v>
      </c>
      <c r="D49" s="27" t="s">
        <v>5</v>
      </c>
      <c r="E49" s="25">
        <v>3</v>
      </c>
      <c r="F49" s="25"/>
      <c r="G49" s="26"/>
    </row>
    <row r="50" spans="1:9" ht="25.5">
      <c r="A50" s="23" t="s">
        <v>866</v>
      </c>
      <c r="B50" s="65" t="s">
        <v>704</v>
      </c>
      <c r="C50" s="63" t="s">
        <v>705</v>
      </c>
      <c r="D50" s="27" t="s">
        <v>5</v>
      </c>
      <c r="E50" s="25">
        <v>5</v>
      </c>
      <c r="F50" s="25"/>
      <c r="G50" s="26"/>
    </row>
    <row r="51" spans="1:9" ht="38.25">
      <c r="A51" s="23" t="s">
        <v>867</v>
      </c>
      <c r="B51" s="65" t="s">
        <v>706</v>
      </c>
      <c r="C51" s="63" t="s">
        <v>707</v>
      </c>
      <c r="D51" s="27" t="s">
        <v>5</v>
      </c>
      <c r="E51" s="25">
        <v>10</v>
      </c>
      <c r="F51" s="25"/>
      <c r="G51" s="26"/>
    </row>
    <row r="52" spans="1:9" ht="25.5">
      <c r="A52" s="23" t="s">
        <v>868</v>
      </c>
      <c r="B52" s="65" t="s">
        <v>708</v>
      </c>
      <c r="C52" s="63" t="s">
        <v>709</v>
      </c>
      <c r="D52" s="27" t="s">
        <v>5</v>
      </c>
      <c r="E52" s="25">
        <v>2</v>
      </c>
      <c r="F52" s="25"/>
      <c r="G52" s="26"/>
    </row>
    <row r="53" spans="1:9" ht="25.5">
      <c r="A53" s="23" t="s">
        <v>869</v>
      </c>
      <c r="B53" s="65" t="s">
        <v>708</v>
      </c>
      <c r="C53" s="63" t="s">
        <v>710</v>
      </c>
      <c r="D53" s="27" t="s">
        <v>5</v>
      </c>
      <c r="E53" s="25">
        <v>4</v>
      </c>
      <c r="F53" s="25"/>
      <c r="G53" s="26"/>
    </row>
    <row r="54" spans="1:9">
      <c r="A54" s="19"/>
      <c r="B54" s="77" t="s">
        <v>711</v>
      </c>
      <c r="C54" s="62"/>
      <c r="D54" s="20"/>
      <c r="E54" s="21">
        <v>40</v>
      </c>
      <c r="F54" s="21"/>
      <c r="G54" s="22"/>
      <c r="I54" s="9"/>
    </row>
    <row r="55" spans="1:9" ht="25.5">
      <c r="A55" s="23" t="s">
        <v>870</v>
      </c>
      <c r="B55" s="64" t="s">
        <v>711</v>
      </c>
      <c r="C55" s="63" t="s">
        <v>712</v>
      </c>
      <c r="D55" s="27" t="s">
        <v>5</v>
      </c>
      <c r="E55" s="25">
        <v>10</v>
      </c>
      <c r="F55" s="25"/>
      <c r="G55" s="26"/>
    </row>
    <row r="56" spans="1:9" ht="25.5">
      <c r="A56" s="23" t="s">
        <v>871</v>
      </c>
      <c r="B56" s="64" t="s">
        <v>711</v>
      </c>
      <c r="C56" s="63" t="s">
        <v>713</v>
      </c>
      <c r="D56" s="27" t="s">
        <v>5</v>
      </c>
      <c r="E56" s="25">
        <v>10</v>
      </c>
      <c r="F56" s="25"/>
      <c r="G56" s="26"/>
    </row>
    <row r="57" spans="1:9" ht="25.5">
      <c r="A57" s="23" t="s">
        <v>872</v>
      </c>
      <c r="B57" s="64" t="s">
        <v>711</v>
      </c>
      <c r="C57" s="63" t="s">
        <v>714</v>
      </c>
      <c r="D57" s="27" t="s">
        <v>5</v>
      </c>
      <c r="E57" s="25">
        <v>10</v>
      </c>
      <c r="F57" s="25"/>
      <c r="G57" s="26"/>
    </row>
    <row r="58" spans="1:9" ht="25.5">
      <c r="A58" s="23" t="s">
        <v>873</v>
      </c>
      <c r="B58" s="64" t="s">
        <v>711</v>
      </c>
      <c r="C58" s="63" t="s">
        <v>715</v>
      </c>
      <c r="D58" s="27" t="s">
        <v>5</v>
      </c>
      <c r="E58" s="25">
        <v>10</v>
      </c>
      <c r="F58" s="25"/>
      <c r="G58" s="26"/>
    </row>
    <row r="59" spans="1:9">
      <c r="A59" s="19"/>
      <c r="B59" s="77" t="s">
        <v>498</v>
      </c>
      <c r="C59" s="62"/>
      <c r="D59" s="20"/>
      <c r="E59" s="21">
        <v>10</v>
      </c>
      <c r="F59" s="21"/>
      <c r="G59" s="22"/>
      <c r="I59" s="9"/>
    </row>
    <row r="60" spans="1:9" ht="25.5">
      <c r="A60" s="23" t="s">
        <v>874</v>
      </c>
      <c r="B60" s="65" t="s">
        <v>716</v>
      </c>
      <c r="C60" s="65" t="s">
        <v>717</v>
      </c>
      <c r="D60" s="27" t="s">
        <v>5</v>
      </c>
      <c r="E60" s="25">
        <v>5</v>
      </c>
      <c r="F60" s="25"/>
      <c r="G60" s="26"/>
    </row>
    <row r="61" spans="1:9" ht="25.5">
      <c r="A61" s="23" t="s">
        <v>875</v>
      </c>
      <c r="B61" s="65" t="s">
        <v>716</v>
      </c>
      <c r="C61" s="65" t="s">
        <v>718</v>
      </c>
      <c r="D61" s="27" t="s">
        <v>5</v>
      </c>
      <c r="E61" s="25">
        <v>5</v>
      </c>
      <c r="F61" s="25"/>
      <c r="G61" s="26"/>
    </row>
    <row r="62" spans="1:9">
      <c r="A62" s="19"/>
      <c r="B62" s="77" t="s">
        <v>719</v>
      </c>
      <c r="C62" s="62"/>
      <c r="D62" s="20"/>
      <c r="E62" s="21">
        <v>45</v>
      </c>
      <c r="F62" s="21"/>
      <c r="G62" s="22"/>
      <c r="I62" s="9"/>
    </row>
    <row r="63" spans="1:9" ht="38.25">
      <c r="A63" s="23" t="s">
        <v>876</v>
      </c>
      <c r="B63" s="64" t="s">
        <v>720</v>
      </c>
      <c r="C63" s="64" t="s">
        <v>721</v>
      </c>
      <c r="D63" s="27" t="s">
        <v>5</v>
      </c>
      <c r="E63" s="25">
        <v>10</v>
      </c>
      <c r="F63" s="25"/>
      <c r="G63" s="26"/>
    </row>
    <row r="64" spans="1:9" ht="153">
      <c r="A64" s="23" t="s">
        <v>877</v>
      </c>
      <c r="B64" s="64" t="s">
        <v>722</v>
      </c>
      <c r="C64" s="63" t="s">
        <v>723</v>
      </c>
      <c r="D64" s="27" t="s">
        <v>5</v>
      </c>
      <c r="E64" s="25">
        <v>29</v>
      </c>
      <c r="F64" s="25"/>
      <c r="G64" s="26"/>
    </row>
    <row r="65" spans="1:9" ht="51">
      <c r="A65" s="23" t="s">
        <v>878</v>
      </c>
      <c r="B65" s="66" t="s">
        <v>724</v>
      </c>
      <c r="C65" s="66" t="s">
        <v>725</v>
      </c>
      <c r="D65" s="27" t="s">
        <v>5</v>
      </c>
      <c r="E65" s="25">
        <v>3</v>
      </c>
      <c r="F65" s="25"/>
      <c r="G65" s="26"/>
    </row>
    <row r="66" spans="1:9" ht="51">
      <c r="A66" s="23" t="s">
        <v>879</v>
      </c>
      <c r="B66" s="66" t="s">
        <v>726</v>
      </c>
      <c r="C66" s="64" t="s">
        <v>727</v>
      </c>
      <c r="D66" s="27" t="s">
        <v>5</v>
      </c>
      <c r="E66" s="25">
        <v>3</v>
      </c>
      <c r="F66" s="25"/>
      <c r="G66" s="26"/>
    </row>
    <row r="67" spans="1:9">
      <c r="A67" s="19"/>
      <c r="B67" s="77" t="s">
        <v>434</v>
      </c>
      <c r="C67" s="62"/>
      <c r="D67" s="20"/>
      <c r="E67" s="21">
        <v>50</v>
      </c>
      <c r="F67" s="21"/>
      <c r="G67" s="22"/>
      <c r="I67" s="9"/>
    </row>
    <row r="68" spans="1:9">
      <c r="A68" s="23" t="s">
        <v>880</v>
      </c>
      <c r="B68" s="65" t="s">
        <v>435</v>
      </c>
      <c r="C68" s="65" t="s">
        <v>436</v>
      </c>
      <c r="D68" s="27" t="s">
        <v>5</v>
      </c>
      <c r="E68" s="25">
        <v>20</v>
      </c>
      <c r="F68" s="25"/>
      <c r="G68" s="26"/>
    </row>
    <row r="69" spans="1:9">
      <c r="A69" s="23" t="s">
        <v>881</v>
      </c>
      <c r="B69" s="65" t="s">
        <v>435</v>
      </c>
      <c r="C69" s="65" t="s">
        <v>437</v>
      </c>
      <c r="D69" s="27" t="s">
        <v>5</v>
      </c>
      <c r="E69" s="25">
        <v>20</v>
      </c>
      <c r="F69" s="25"/>
      <c r="G69" s="26"/>
    </row>
    <row r="70" spans="1:9">
      <c r="A70" s="23" t="s">
        <v>882</v>
      </c>
      <c r="B70" s="65" t="s">
        <v>435</v>
      </c>
      <c r="C70" s="64" t="s">
        <v>728</v>
      </c>
      <c r="D70" s="27" t="s">
        <v>5</v>
      </c>
      <c r="E70" s="25">
        <v>10</v>
      </c>
      <c r="F70" s="25"/>
      <c r="G70" s="26"/>
    </row>
    <row r="71" spans="1:9">
      <c r="A71" s="19"/>
      <c r="B71" s="77" t="s">
        <v>438</v>
      </c>
      <c r="C71" s="62"/>
      <c r="D71" s="20"/>
      <c r="E71" s="21">
        <v>185</v>
      </c>
      <c r="F71" s="21"/>
      <c r="G71" s="22"/>
      <c r="I71" s="9"/>
    </row>
    <row r="72" spans="1:9" ht="76.5">
      <c r="A72" s="23" t="s">
        <v>883</v>
      </c>
      <c r="B72" s="65" t="s">
        <v>729</v>
      </c>
      <c r="C72" s="65" t="s">
        <v>730</v>
      </c>
      <c r="D72" s="27" t="s">
        <v>5</v>
      </c>
      <c r="E72" s="25">
        <v>5</v>
      </c>
      <c r="F72" s="25"/>
      <c r="G72" s="26"/>
    </row>
    <row r="73" spans="1:9" ht="38.25">
      <c r="A73" s="23" t="s">
        <v>884</v>
      </c>
      <c r="B73" s="65" t="s">
        <v>731</v>
      </c>
      <c r="C73" s="65" t="s">
        <v>732</v>
      </c>
      <c r="D73" s="27" t="s">
        <v>5</v>
      </c>
      <c r="E73" s="25">
        <v>10</v>
      </c>
      <c r="F73" s="25"/>
      <c r="G73" s="26"/>
    </row>
    <row r="74" spans="1:9">
      <c r="A74" s="23" t="s">
        <v>885</v>
      </c>
      <c r="B74" s="65" t="s">
        <v>733</v>
      </c>
      <c r="C74" s="65" t="s">
        <v>734</v>
      </c>
      <c r="D74" s="27" t="s">
        <v>5</v>
      </c>
      <c r="E74" s="25">
        <v>50</v>
      </c>
      <c r="F74" s="25"/>
      <c r="G74" s="26"/>
    </row>
    <row r="75" spans="1:9">
      <c r="A75" s="23" t="s">
        <v>886</v>
      </c>
      <c r="B75" s="65" t="s">
        <v>733</v>
      </c>
      <c r="C75" s="65" t="s">
        <v>735</v>
      </c>
      <c r="D75" s="27" t="s">
        <v>5</v>
      </c>
      <c r="E75" s="25">
        <v>50</v>
      </c>
      <c r="F75" s="25"/>
      <c r="G75" s="26"/>
    </row>
    <row r="76" spans="1:9">
      <c r="A76" s="23" t="s">
        <v>887</v>
      </c>
      <c r="B76" s="65" t="s">
        <v>733</v>
      </c>
      <c r="C76" s="65" t="s">
        <v>736</v>
      </c>
      <c r="D76" s="27" t="s">
        <v>5</v>
      </c>
      <c r="E76" s="25">
        <v>50</v>
      </c>
      <c r="F76" s="25"/>
      <c r="G76" s="26"/>
    </row>
    <row r="77" spans="1:9">
      <c r="A77" s="23" t="s">
        <v>888</v>
      </c>
      <c r="B77" s="65" t="s">
        <v>733</v>
      </c>
      <c r="C77" s="65" t="s">
        <v>737</v>
      </c>
      <c r="D77" s="27" t="s">
        <v>5</v>
      </c>
      <c r="E77" s="25">
        <v>10</v>
      </c>
      <c r="F77" s="25"/>
      <c r="G77" s="26"/>
    </row>
    <row r="78" spans="1:9">
      <c r="A78" s="23" t="s">
        <v>889</v>
      </c>
      <c r="B78" s="65" t="s">
        <v>733</v>
      </c>
      <c r="C78" s="65" t="s">
        <v>738</v>
      </c>
      <c r="D78" s="27" t="s">
        <v>5</v>
      </c>
      <c r="E78" s="25">
        <v>10</v>
      </c>
      <c r="F78" s="25"/>
      <c r="G78" s="26"/>
    </row>
    <row r="79" spans="1:9">
      <c r="A79" s="19"/>
      <c r="B79" s="77" t="s">
        <v>6</v>
      </c>
      <c r="C79" s="62"/>
      <c r="D79" s="20"/>
      <c r="E79" s="21">
        <v>0</v>
      </c>
      <c r="F79" s="21"/>
      <c r="G79" s="22"/>
    </row>
    <row r="80" spans="1:9">
      <c r="A80" s="19"/>
      <c r="B80" s="77" t="s">
        <v>452</v>
      </c>
      <c r="C80" s="62"/>
      <c r="D80" s="20"/>
      <c r="E80" s="21">
        <v>130</v>
      </c>
      <c r="F80" s="21"/>
      <c r="G80" s="22"/>
      <c r="I80" s="9"/>
    </row>
    <row r="81" spans="1:9">
      <c r="A81" s="23" t="s">
        <v>890</v>
      </c>
      <c r="B81" s="65" t="s">
        <v>7</v>
      </c>
      <c r="C81" s="67" t="s">
        <v>739</v>
      </c>
      <c r="D81" s="27" t="s">
        <v>5</v>
      </c>
      <c r="E81" s="25">
        <v>10</v>
      </c>
      <c r="F81" s="25"/>
      <c r="G81" s="26"/>
    </row>
    <row r="82" spans="1:9">
      <c r="A82" s="23" t="s">
        <v>891</v>
      </c>
      <c r="B82" s="65" t="s">
        <v>7</v>
      </c>
      <c r="C82" s="67" t="s">
        <v>740</v>
      </c>
      <c r="D82" s="27" t="s">
        <v>5</v>
      </c>
      <c r="E82" s="25">
        <v>10</v>
      </c>
      <c r="F82" s="25"/>
      <c r="G82" s="26"/>
    </row>
    <row r="83" spans="1:9">
      <c r="A83" s="23" t="s">
        <v>892</v>
      </c>
      <c r="B83" s="65" t="s">
        <v>7</v>
      </c>
      <c r="C83" s="67" t="s">
        <v>741</v>
      </c>
      <c r="D83" s="27" t="s">
        <v>5</v>
      </c>
      <c r="E83" s="25">
        <v>10</v>
      </c>
      <c r="F83" s="25"/>
      <c r="G83" s="26"/>
    </row>
    <row r="84" spans="1:9" ht="25.5">
      <c r="A84" s="23" t="s">
        <v>893</v>
      </c>
      <c r="B84" s="65" t="s">
        <v>742</v>
      </c>
      <c r="C84" s="67" t="s">
        <v>743</v>
      </c>
      <c r="D84" s="27" t="s">
        <v>5</v>
      </c>
      <c r="E84" s="25">
        <v>20</v>
      </c>
      <c r="F84" s="25"/>
      <c r="G84" s="26"/>
    </row>
    <row r="85" spans="1:9" ht="25.5">
      <c r="A85" s="23" t="s">
        <v>894</v>
      </c>
      <c r="B85" s="65" t="s">
        <v>744</v>
      </c>
      <c r="C85" s="67" t="s">
        <v>743</v>
      </c>
      <c r="D85" s="27" t="s">
        <v>5</v>
      </c>
      <c r="E85" s="25">
        <v>30</v>
      </c>
      <c r="F85" s="25"/>
      <c r="G85" s="26"/>
    </row>
    <row r="86" spans="1:9" ht="25.5">
      <c r="A86" s="23" t="s">
        <v>895</v>
      </c>
      <c r="B86" s="65" t="s">
        <v>8</v>
      </c>
      <c r="C86" s="67" t="s">
        <v>745</v>
      </c>
      <c r="D86" s="27" t="s">
        <v>5</v>
      </c>
      <c r="E86" s="25">
        <v>25</v>
      </c>
      <c r="F86" s="25"/>
      <c r="G86" s="26"/>
    </row>
    <row r="87" spans="1:9" ht="25.5">
      <c r="A87" s="23" t="s">
        <v>896</v>
      </c>
      <c r="B87" s="65" t="s">
        <v>746</v>
      </c>
      <c r="C87" s="67" t="s">
        <v>747</v>
      </c>
      <c r="D87" s="27" t="s">
        <v>5</v>
      </c>
      <c r="E87" s="25">
        <v>25</v>
      </c>
      <c r="F87" s="25"/>
      <c r="G87" s="26"/>
    </row>
    <row r="88" spans="1:9">
      <c r="A88" s="19"/>
      <c r="B88" s="77" t="s">
        <v>466</v>
      </c>
      <c r="C88" s="62"/>
      <c r="D88" s="20"/>
      <c r="E88" s="21">
        <v>43</v>
      </c>
      <c r="F88" s="21"/>
      <c r="G88" s="22"/>
      <c r="I88" s="9"/>
    </row>
    <row r="89" spans="1:9" ht="25.5">
      <c r="A89" s="23" t="s">
        <v>897</v>
      </c>
      <c r="B89" s="65" t="s">
        <v>470</v>
      </c>
      <c r="C89" s="65" t="s">
        <v>842</v>
      </c>
      <c r="D89" s="27" t="s">
        <v>38</v>
      </c>
      <c r="E89" s="25">
        <v>5</v>
      </c>
      <c r="F89" s="25"/>
      <c r="G89" s="26"/>
    </row>
    <row r="90" spans="1:9" ht="25.5">
      <c r="A90" s="23" t="s">
        <v>898</v>
      </c>
      <c r="B90" s="65" t="s">
        <v>470</v>
      </c>
      <c r="C90" s="65" t="s">
        <v>841</v>
      </c>
      <c r="D90" s="27" t="s">
        <v>38</v>
      </c>
      <c r="E90" s="25">
        <v>5</v>
      </c>
      <c r="F90" s="25"/>
      <c r="G90" s="26"/>
    </row>
    <row r="91" spans="1:9" ht="25.5">
      <c r="A91" s="23" t="s">
        <v>899</v>
      </c>
      <c r="B91" s="65" t="s">
        <v>471</v>
      </c>
      <c r="C91" s="65" t="s">
        <v>843</v>
      </c>
      <c r="D91" s="27" t="s">
        <v>38</v>
      </c>
      <c r="E91" s="25">
        <v>5</v>
      </c>
      <c r="F91" s="25"/>
      <c r="G91" s="26"/>
    </row>
    <row r="92" spans="1:9" ht="25.5">
      <c r="A92" s="23" t="s">
        <v>900</v>
      </c>
      <c r="B92" s="65" t="s">
        <v>471</v>
      </c>
      <c r="C92" s="65" t="s">
        <v>842</v>
      </c>
      <c r="D92" s="27" t="s">
        <v>38</v>
      </c>
      <c r="E92" s="25">
        <v>5</v>
      </c>
      <c r="F92" s="25"/>
      <c r="G92" s="26"/>
    </row>
    <row r="93" spans="1:9" ht="25.5">
      <c r="A93" s="23" t="s">
        <v>901</v>
      </c>
      <c r="B93" s="65" t="s">
        <v>472</v>
      </c>
      <c r="C93" s="65" t="s">
        <v>841</v>
      </c>
      <c r="D93" s="27" t="s">
        <v>38</v>
      </c>
      <c r="E93" s="25">
        <v>5</v>
      </c>
      <c r="F93" s="25"/>
      <c r="G93" s="26"/>
    </row>
    <row r="94" spans="1:9" ht="25.5">
      <c r="A94" s="23" t="s">
        <v>902</v>
      </c>
      <c r="B94" s="65" t="s">
        <v>472</v>
      </c>
      <c r="C94" s="65" t="s">
        <v>844</v>
      </c>
      <c r="D94" s="27" t="s">
        <v>38</v>
      </c>
      <c r="E94" s="25">
        <v>5</v>
      </c>
      <c r="F94" s="25"/>
      <c r="G94" s="26"/>
    </row>
    <row r="95" spans="1:9" ht="38.25">
      <c r="A95" s="23" t="s">
        <v>903</v>
      </c>
      <c r="B95" s="78" t="s">
        <v>748</v>
      </c>
      <c r="C95" s="64" t="s">
        <v>749</v>
      </c>
      <c r="D95" s="27" t="s">
        <v>38</v>
      </c>
      <c r="E95" s="25">
        <v>5</v>
      </c>
      <c r="F95" s="25"/>
      <c r="G95" s="26"/>
    </row>
    <row r="96" spans="1:9" ht="38.25">
      <c r="A96" s="23" t="s">
        <v>904</v>
      </c>
      <c r="B96" s="78" t="s">
        <v>750</v>
      </c>
      <c r="C96" s="64" t="s">
        <v>751</v>
      </c>
      <c r="D96" s="27" t="s">
        <v>38</v>
      </c>
      <c r="E96" s="25">
        <v>8</v>
      </c>
      <c r="F96" s="25"/>
      <c r="G96" s="26"/>
    </row>
    <row r="97" spans="1:9">
      <c r="A97" s="19"/>
      <c r="B97" s="77" t="s">
        <v>473</v>
      </c>
      <c r="C97" s="62"/>
      <c r="D97" s="20"/>
      <c r="E97" s="21">
        <v>149</v>
      </c>
      <c r="F97" s="21"/>
      <c r="G97" s="22"/>
      <c r="I97" s="9"/>
    </row>
    <row r="98" spans="1:9" ht="38.25">
      <c r="A98" s="23" t="s">
        <v>905</v>
      </c>
      <c r="B98" s="79" t="s">
        <v>752</v>
      </c>
      <c r="C98" s="68" t="s">
        <v>753</v>
      </c>
      <c r="D98" s="28" t="s">
        <v>475</v>
      </c>
      <c r="E98" s="25">
        <v>45</v>
      </c>
      <c r="F98" s="25"/>
      <c r="G98" s="26"/>
    </row>
    <row r="99" spans="1:9" ht="38.25">
      <c r="A99" s="23" t="s">
        <v>906</v>
      </c>
      <c r="B99" s="79" t="s">
        <v>752</v>
      </c>
      <c r="C99" s="68" t="s">
        <v>754</v>
      </c>
      <c r="D99" s="28" t="s">
        <v>475</v>
      </c>
      <c r="E99" s="25">
        <v>9</v>
      </c>
      <c r="F99" s="25"/>
      <c r="G99" s="26"/>
    </row>
    <row r="100" spans="1:9" ht="38.25">
      <c r="A100" s="23" t="s">
        <v>907</v>
      </c>
      <c r="B100" s="79" t="s">
        <v>752</v>
      </c>
      <c r="C100" s="68" t="s">
        <v>755</v>
      </c>
      <c r="D100" s="28" t="s">
        <v>475</v>
      </c>
      <c r="E100" s="25">
        <v>9</v>
      </c>
      <c r="F100" s="25"/>
      <c r="G100" s="26"/>
    </row>
    <row r="101" spans="1:9" ht="25.5">
      <c r="A101" s="23" t="s">
        <v>908</v>
      </c>
      <c r="B101" s="65" t="s">
        <v>474</v>
      </c>
      <c r="C101" s="65" t="s">
        <v>756</v>
      </c>
      <c r="D101" s="28" t="s">
        <v>475</v>
      </c>
      <c r="E101" s="25">
        <v>20</v>
      </c>
      <c r="F101" s="25"/>
      <c r="G101" s="26"/>
    </row>
    <row r="102" spans="1:9" ht="38.25">
      <c r="A102" s="23" t="s">
        <v>909</v>
      </c>
      <c r="B102" s="79" t="s">
        <v>757</v>
      </c>
      <c r="C102" s="68" t="s">
        <v>758</v>
      </c>
      <c r="D102" s="28" t="s">
        <v>475</v>
      </c>
      <c r="E102" s="25">
        <v>45</v>
      </c>
      <c r="F102" s="25"/>
      <c r="G102" s="26"/>
    </row>
    <row r="103" spans="1:9" ht="38.25">
      <c r="A103" s="23" t="s">
        <v>910</v>
      </c>
      <c r="B103" s="64" t="s">
        <v>759</v>
      </c>
      <c r="C103" s="68" t="s">
        <v>760</v>
      </c>
      <c r="D103" s="28" t="s">
        <v>475</v>
      </c>
      <c r="E103" s="25">
        <v>2</v>
      </c>
      <c r="F103" s="25"/>
      <c r="G103" s="26"/>
    </row>
    <row r="104" spans="1:9" ht="191.25">
      <c r="A104" s="23" t="s">
        <v>911</v>
      </c>
      <c r="B104" s="67" t="s">
        <v>761</v>
      </c>
      <c r="C104" s="63" t="s">
        <v>762</v>
      </c>
      <c r="D104" s="27" t="s">
        <v>5</v>
      </c>
      <c r="E104" s="25">
        <v>8</v>
      </c>
      <c r="F104" s="25"/>
      <c r="G104" s="26"/>
    </row>
    <row r="105" spans="1:9" ht="306">
      <c r="A105" s="23" t="s">
        <v>912</v>
      </c>
      <c r="B105" s="64" t="s">
        <v>763</v>
      </c>
      <c r="C105" s="64" t="s">
        <v>764</v>
      </c>
      <c r="D105" s="28" t="s">
        <v>5</v>
      </c>
      <c r="E105" s="25">
        <v>2</v>
      </c>
      <c r="F105" s="25"/>
      <c r="G105" s="26"/>
    </row>
    <row r="106" spans="1:9" ht="191.25">
      <c r="A106" s="23" t="s">
        <v>913</v>
      </c>
      <c r="B106" s="64" t="s">
        <v>765</v>
      </c>
      <c r="C106" s="64" t="s">
        <v>766</v>
      </c>
      <c r="D106" s="28" t="s">
        <v>5</v>
      </c>
      <c r="E106" s="25">
        <v>5</v>
      </c>
      <c r="F106" s="25"/>
      <c r="G106" s="26"/>
    </row>
    <row r="107" spans="1:9" ht="306">
      <c r="A107" s="23" t="s">
        <v>914</v>
      </c>
      <c r="B107" s="80" t="s">
        <v>767</v>
      </c>
      <c r="C107" s="64" t="s">
        <v>768</v>
      </c>
      <c r="D107" s="28" t="s">
        <v>769</v>
      </c>
      <c r="E107" s="25">
        <v>4</v>
      </c>
      <c r="F107" s="25"/>
      <c r="G107" s="26"/>
    </row>
    <row r="108" spans="1:9">
      <c r="A108" s="19"/>
      <c r="B108" s="77" t="s">
        <v>509</v>
      </c>
      <c r="C108" s="62"/>
      <c r="D108" s="20"/>
      <c r="E108" s="21">
        <v>5</v>
      </c>
      <c r="F108" s="21"/>
      <c r="G108" s="22"/>
      <c r="I108" s="9"/>
    </row>
    <row r="109" spans="1:9" ht="25.5">
      <c r="A109" s="23" t="s">
        <v>915</v>
      </c>
      <c r="B109" s="65" t="s">
        <v>512</v>
      </c>
      <c r="C109" s="65" t="s">
        <v>513</v>
      </c>
      <c r="D109" s="27" t="s">
        <v>38</v>
      </c>
      <c r="E109" s="25">
        <v>5</v>
      </c>
      <c r="F109" s="25"/>
      <c r="G109" s="26"/>
    </row>
    <row r="110" spans="1:9">
      <c r="A110" s="19"/>
      <c r="B110" s="77" t="s">
        <v>770</v>
      </c>
      <c r="C110" s="62"/>
      <c r="D110" s="20"/>
      <c r="E110" s="21">
        <v>43</v>
      </c>
      <c r="F110" s="21"/>
      <c r="G110" s="22"/>
      <c r="I110" s="9"/>
    </row>
    <row r="111" spans="1:9" ht="25.5">
      <c r="A111" s="23" t="s">
        <v>916</v>
      </c>
      <c r="B111" s="65" t="s">
        <v>771</v>
      </c>
      <c r="C111" s="65" t="s">
        <v>772</v>
      </c>
      <c r="D111" s="27" t="s">
        <v>5</v>
      </c>
      <c r="E111" s="25">
        <v>10</v>
      </c>
      <c r="F111" s="25"/>
      <c r="G111" s="26"/>
    </row>
    <row r="112" spans="1:9">
      <c r="A112" s="23" t="s">
        <v>917</v>
      </c>
      <c r="B112" s="65" t="s">
        <v>11</v>
      </c>
      <c r="C112" s="65" t="s">
        <v>773</v>
      </c>
      <c r="D112" s="27" t="s">
        <v>5</v>
      </c>
      <c r="E112" s="25">
        <v>10</v>
      </c>
      <c r="F112" s="25"/>
      <c r="G112" s="26"/>
    </row>
    <row r="113" spans="1:9">
      <c r="A113" s="23" t="s">
        <v>918</v>
      </c>
      <c r="B113" s="65" t="s">
        <v>11</v>
      </c>
      <c r="C113" s="65" t="s">
        <v>774</v>
      </c>
      <c r="D113" s="27" t="s">
        <v>5</v>
      </c>
      <c r="E113" s="25">
        <v>10</v>
      </c>
      <c r="F113" s="25"/>
      <c r="G113" s="26"/>
    </row>
    <row r="114" spans="1:9">
      <c r="A114" s="23" t="s">
        <v>919</v>
      </c>
      <c r="B114" s="65" t="s">
        <v>775</v>
      </c>
      <c r="C114" s="65" t="s">
        <v>776</v>
      </c>
      <c r="D114" s="27" t="s">
        <v>5</v>
      </c>
      <c r="E114" s="25">
        <v>10</v>
      </c>
      <c r="F114" s="25"/>
      <c r="G114" s="26"/>
    </row>
    <row r="115" spans="1:9" ht="38.25">
      <c r="A115" s="23" t="s">
        <v>920</v>
      </c>
      <c r="B115" s="65" t="s">
        <v>777</v>
      </c>
      <c r="C115" s="65" t="s">
        <v>778</v>
      </c>
      <c r="D115" s="27" t="s">
        <v>5</v>
      </c>
      <c r="E115" s="25">
        <v>3</v>
      </c>
      <c r="F115" s="25"/>
      <c r="G115" s="26"/>
    </row>
    <row r="116" spans="1:9">
      <c r="A116" s="19"/>
      <c r="B116" s="77" t="s">
        <v>550</v>
      </c>
      <c r="C116" s="62"/>
      <c r="D116" s="20"/>
      <c r="E116" s="21">
        <v>5190</v>
      </c>
      <c r="F116" s="21"/>
      <c r="G116" s="22"/>
      <c r="I116" s="9"/>
    </row>
    <row r="117" spans="1:9" ht="25.5">
      <c r="A117" s="23" t="s">
        <v>921</v>
      </c>
      <c r="B117" s="65" t="s">
        <v>779</v>
      </c>
      <c r="C117" s="65" t="s">
        <v>780</v>
      </c>
      <c r="D117" s="27" t="s">
        <v>5</v>
      </c>
      <c r="E117" s="25">
        <v>10</v>
      </c>
      <c r="F117" s="25"/>
      <c r="G117" s="26"/>
    </row>
    <row r="118" spans="1:9" ht="25.5">
      <c r="A118" s="23" t="s">
        <v>922</v>
      </c>
      <c r="B118" s="65" t="s">
        <v>515</v>
      </c>
      <c r="C118" s="65" t="s">
        <v>781</v>
      </c>
      <c r="D118" s="27" t="s">
        <v>5</v>
      </c>
      <c r="E118" s="25">
        <v>20</v>
      </c>
      <c r="F118" s="25"/>
      <c r="G118" s="26"/>
    </row>
    <row r="119" spans="1:9" ht="38.25">
      <c r="A119" s="23" t="s">
        <v>923</v>
      </c>
      <c r="B119" s="65" t="s">
        <v>782</v>
      </c>
      <c r="C119" s="65" t="s">
        <v>521</v>
      </c>
      <c r="D119" s="27" t="s">
        <v>5</v>
      </c>
      <c r="E119" s="25">
        <v>20</v>
      </c>
      <c r="F119" s="25"/>
      <c r="G119" s="26"/>
    </row>
    <row r="120" spans="1:9" ht="25.5">
      <c r="A120" s="23" t="s">
        <v>924</v>
      </c>
      <c r="B120" s="65" t="s">
        <v>783</v>
      </c>
      <c r="C120" s="65" t="s">
        <v>784</v>
      </c>
      <c r="D120" s="27" t="s">
        <v>5</v>
      </c>
      <c r="E120" s="25">
        <v>30</v>
      </c>
      <c r="F120" s="25"/>
      <c r="G120" s="26"/>
    </row>
    <row r="121" spans="1:9" ht="51">
      <c r="A121" s="23" t="s">
        <v>925</v>
      </c>
      <c r="B121" s="65" t="s">
        <v>548</v>
      </c>
      <c r="C121" s="65" t="s">
        <v>549</v>
      </c>
      <c r="D121" s="27" t="s">
        <v>5</v>
      </c>
      <c r="E121" s="25">
        <v>5</v>
      </c>
      <c r="F121" s="25"/>
      <c r="G121" s="26"/>
    </row>
    <row r="122" spans="1:9" ht="51">
      <c r="A122" s="23" t="s">
        <v>926</v>
      </c>
      <c r="B122" s="65" t="s">
        <v>548</v>
      </c>
      <c r="C122" s="65" t="s">
        <v>785</v>
      </c>
      <c r="D122" s="27" t="s">
        <v>5</v>
      </c>
      <c r="E122" s="25">
        <v>5</v>
      </c>
      <c r="F122" s="25"/>
      <c r="G122" s="26"/>
    </row>
    <row r="123" spans="1:9">
      <c r="A123" s="23" t="s">
        <v>927</v>
      </c>
      <c r="B123" s="65" t="s">
        <v>560</v>
      </c>
      <c r="C123" s="65" t="s">
        <v>561</v>
      </c>
      <c r="D123" s="27" t="s">
        <v>5</v>
      </c>
      <c r="E123" s="25">
        <v>10</v>
      </c>
      <c r="F123" s="25"/>
      <c r="G123" s="26"/>
    </row>
    <row r="124" spans="1:9">
      <c r="A124" s="23" t="s">
        <v>928</v>
      </c>
      <c r="B124" s="65" t="s">
        <v>560</v>
      </c>
      <c r="C124" s="65" t="s">
        <v>562</v>
      </c>
      <c r="D124" s="27" t="s">
        <v>5</v>
      </c>
      <c r="E124" s="25">
        <v>10</v>
      </c>
      <c r="F124" s="25"/>
      <c r="G124" s="26"/>
    </row>
    <row r="125" spans="1:9" ht="204">
      <c r="A125" s="23" t="s">
        <v>929</v>
      </c>
      <c r="B125" s="65" t="s">
        <v>565</v>
      </c>
      <c r="C125" s="65" t="s">
        <v>786</v>
      </c>
      <c r="D125" s="27" t="s">
        <v>5</v>
      </c>
      <c r="E125" s="25">
        <v>2</v>
      </c>
      <c r="F125" s="25"/>
      <c r="G125" s="26"/>
    </row>
    <row r="126" spans="1:9" ht="102">
      <c r="A126" s="23" t="s">
        <v>930</v>
      </c>
      <c r="B126" s="65" t="s">
        <v>787</v>
      </c>
      <c r="C126" s="65" t="s">
        <v>788</v>
      </c>
      <c r="D126" s="27" t="s">
        <v>5</v>
      </c>
      <c r="E126" s="25">
        <v>2</v>
      </c>
      <c r="F126" s="25"/>
      <c r="G126" s="26"/>
      <c r="I126" s="3"/>
    </row>
    <row r="127" spans="1:9" ht="25.5">
      <c r="A127" s="23" t="s">
        <v>931</v>
      </c>
      <c r="B127" s="65" t="s">
        <v>566</v>
      </c>
      <c r="C127" s="65" t="s">
        <v>567</v>
      </c>
      <c r="D127" s="27" t="s">
        <v>5</v>
      </c>
      <c r="E127" s="25">
        <v>10</v>
      </c>
      <c r="F127" s="25"/>
      <c r="G127" s="26"/>
      <c r="I127" s="3"/>
    </row>
    <row r="128" spans="1:9" ht="25.5">
      <c r="A128" s="23" t="s">
        <v>932</v>
      </c>
      <c r="B128" s="65" t="s">
        <v>566</v>
      </c>
      <c r="C128" s="65" t="s">
        <v>568</v>
      </c>
      <c r="D128" s="27" t="s">
        <v>5</v>
      </c>
      <c r="E128" s="25">
        <v>10</v>
      </c>
      <c r="F128" s="25"/>
      <c r="G128" s="26"/>
      <c r="I128" s="3"/>
    </row>
    <row r="129" spans="1:9" ht="25.5">
      <c r="A129" s="23" t="s">
        <v>933</v>
      </c>
      <c r="B129" s="65" t="s">
        <v>566</v>
      </c>
      <c r="C129" s="65" t="s">
        <v>569</v>
      </c>
      <c r="D129" s="27" t="s">
        <v>5</v>
      </c>
      <c r="E129" s="25">
        <v>10</v>
      </c>
      <c r="F129" s="25"/>
      <c r="G129" s="26"/>
      <c r="I129" s="3"/>
    </row>
    <row r="130" spans="1:9" ht="25.5">
      <c r="A130" s="23" t="s">
        <v>934</v>
      </c>
      <c r="B130" s="65" t="s">
        <v>789</v>
      </c>
      <c r="C130" s="65" t="s">
        <v>790</v>
      </c>
      <c r="D130" s="27" t="s">
        <v>5</v>
      </c>
      <c r="E130" s="25">
        <v>6</v>
      </c>
      <c r="F130" s="25"/>
      <c r="G130" s="26"/>
      <c r="I130" s="3"/>
    </row>
    <row r="131" spans="1:9" ht="38.25">
      <c r="A131" s="23" t="s">
        <v>935</v>
      </c>
      <c r="B131" s="65" t="s">
        <v>791</v>
      </c>
      <c r="C131" s="65" t="s">
        <v>792</v>
      </c>
      <c r="D131" s="27" t="s">
        <v>74</v>
      </c>
      <c r="E131" s="25">
        <v>2</v>
      </c>
      <c r="F131" s="25"/>
      <c r="G131" s="26"/>
      <c r="I131" s="3"/>
    </row>
    <row r="132" spans="1:9" ht="140.25">
      <c r="A132" s="23" t="s">
        <v>936</v>
      </c>
      <c r="B132" s="65" t="s">
        <v>793</v>
      </c>
      <c r="C132" s="65" t="s">
        <v>794</v>
      </c>
      <c r="D132" s="27" t="s">
        <v>74</v>
      </c>
      <c r="E132" s="25">
        <v>100</v>
      </c>
      <c r="F132" s="25"/>
      <c r="G132" s="26"/>
      <c r="I132" s="3"/>
    </row>
    <row r="133" spans="1:9" ht="25.5">
      <c r="A133" s="23" t="s">
        <v>937</v>
      </c>
      <c r="B133" s="65" t="s">
        <v>795</v>
      </c>
      <c r="C133" s="65" t="s">
        <v>796</v>
      </c>
      <c r="D133" s="27" t="s">
        <v>797</v>
      </c>
      <c r="E133" s="25">
        <v>1</v>
      </c>
      <c r="F133" s="25"/>
      <c r="G133" s="26"/>
      <c r="I133" s="3"/>
    </row>
    <row r="134" spans="1:9" ht="25.5">
      <c r="A134" s="23" t="s">
        <v>938</v>
      </c>
      <c r="B134" s="65" t="s">
        <v>798</v>
      </c>
      <c r="C134" s="65" t="s">
        <v>799</v>
      </c>
      <c r="D134" s="27" t="s">
        <v>797</v>
      </c>
      <c r="E134" s="25">
        <v>5</v>
      </c>
      <c r="F134" s="25"/>
      <c r="G134" s="26"/>
      <c r="I134" s="3"/>
    </row>
    <row r="135" spans="1:9">
      <c r="A135" s="23" t="s">
        <v>939</v>
      </c>
      <c r="B135" s="65" t="s">
        <v>800</v>
      </c>
      <c r="C135" s="65" t="s">
        <v>801</v>
      </c>
      <c r="D135" s="27" t="s">
        <v>21</v>
      </c>
      <c r="E135" s="25">
        <v>10</v>
      </c>
      <c r="F135" s="25"/>
      <c r="G135" s="26"/>
      <c r="I135" s="3"/>
    </row>
    <row r="136" spans="1:9">
      <c r="A136" s="23" t="s">
        <v>940</v>
      </c>
      <c r="B136" s="65" t="s">
        <v>800</v>
      </c>
      <c r="C136" s="65" t="s">
        <v>802</v>
      </c>
      <c r="D136" s="27" t="s">
        <v>21</v>
      </c>
      <c r="E136" s="25">
        <v>10</v>
      </c>
      <c r="F136" s="25"/>
      <c r="G136" s="26"/>
      <c r="I136" s="3"/>
    </row>
    <row r="137" spans="1:9" ht="25.5">
      <c r="A137" s="23" t="s">
        <v>941</v>
      </c>
      <c r="B137" s="65" t="s">
        <v>803</v>
      </c>
      <c r="C137" s="65" t="s">
        <v>804</v>
      </c>
      <c r="D137" s="27" t="s">
        <v>74</v>
      </c>
      <c r="E137" s="25">
        <v>30</v>
      </c>
      <c r="F137" s="25"/>
      <c r="G137" s="26"/>
      <c r="I137" s="3"/>
    </row>
    <row r="138" spans="1:9" ht="51">
      <c r="A138" s="23" t="s">
        <v>942</v>
      </c>
      <c r="B138" s="65" t="s">
        <v>805</v>
      </c>
      <c r="C138" s="65" t="s">
        <v>806</v>
      </c>
      <c r="D138" s="27" t="s">
        <v>74</v>
      </c>
      <c r="E138" s="25">
        <v>5</v>
      </c>
      <c r="F138" s="25"/>
      <c r="G138" s="26"/>
      <c r="I138" s="3"/>
    </row>
    <row r="139" spans="1:9" ht="114.75">
      <c r="A139" s="23" t="s">
        <v>943</v>
      </c>
      <c r="B139" s="65" t="s">
        <v>807</v>
      </c>
      <c r="C139" s="65" t="s">
        <v>808</v>
      </c>
      <c r="D139" s="27" t="s">
        <v>74</v>
      </c>
      <c r="E139" s="25">
        <v>5</v>
      </c>
      <c r="F139" s="25"/>
      <c r="G139" s="26"/>
      <c r="I139" s="3"/>
    </row>
    <row r="140" spans="1:9">
      <c r="A140" s="23" t="s">
        <v>944</v>
      </c>
      <c r="B140" s="65" t="s">
        <v>809</v>
      </c>
      <c r="C140" s="65" t="s">
        <v>810</v>
      </c>
      <c r="D140" s="27" t="s">
        <v>74</v>
      </c>
      <c r="E140" s="25">
        <v>10</v>
      </c>
      <c r="F140" s="25"/>
      <c r="G140" s="26"/>
      <c r="I140" s="3"/>
    </row>
    <row r="141" spans="1:9" ht="38.25">
      <c r="A141" s="23" t="s">
        <v>945</v>
      </c>
      <c r="B141" s="65" t="s">
        <v>811</v>
      </c>
      <c r="C141" s="65" t="s">
        <v>812</v>
      </c>
      <c r="D141" s="27" t="s">
        <v>74</v>
      </c>
      <c r="E141" s="25">
        <v>5</v>
      </c>
      <c r="F141" s="25"/>
      <c r="G141" s="26"/>
      <c r="I141" s="3"/>
    </row>
    <row r="142" spans="1:9">
      <c r="A142" s="23" t="s">
        <v>946</v>
      </c>
      <c r="B142" s="65" t="s">
        <v>813</v>
      </c>
      <c r="C142" s="65" t="s">
        <v>814</v>
      </c>
      <c r="D142" s="27" t="s">
        <v>74</v>
      </c>
      <c r="E142" s="25">
        <v>1</v>
      </c>
      <c r="F142" s="25"/>
      <c r="G142" s="26"/>
    </row>
    <row r="143" spans="1:9" ht="38.25">
      <c r="A143" s="23" t="s">
        <v>947</v>
      </c>
      <c r="B143" s="65" t="s">
        <v>815</v>
      </c>
      <c r="C143" s="65" t="s">
        <v>816</v>
      </c>
      <c r="D143" s="27" t="s">
        <v>74</v>
      </c>
      <c r="E143" s="25">
        <v>1</v>
      </c>
      <c r="F143" s="25"/>
      <c r="G143" s="26"/>
    </row>
    <row r="144" spans="1:9">
      <c r="A144" s="23" t="s">
        <v>948</v>
      </c>
      <c r="B144" s="65" t="s">
        <v>557</v>
      </c>
      <c r="C144" s="65" t="s">
        <v>817</v>
      </c>
      <c r="D144" s="27" t="s">
        <v>74</v>
      </c>
      <c r="E144" s="25">
        <v>2</v>
      </c>
      <c r="F144" s="25"/>
      <c r="G144" s="26"/>
    </row>
    <row r="145" spans="1:9" ht="25.5">
      <c r="A145" s="23" t="s">
        <v>949</v>
      </c>
      <c r="B145" s="65" t="s">
        <v>818</v>
      </c>
      <c r="C145" s="65" t="s">
        <v>819</v>
      </c>
      <c r="D145" s="27" t="s">
        <v>21</v>
      </c>
      <c r="E145" s="25">
        <v>20</v>
      </c>
      <c r="F145" s="25"/>
      <c r="G145" s="26"/>
    </row>
    <row r="146" spans="1:9" ht="25.5">
      <c r="A146" s="23" t="s">
        <v>950</v>
      </c>
      <c r="B146" s="65" t="s">
        <v>228</v>
      </c>
      <c r="C146" s="65" t="s">
        <v>229</v>
      </c>
      <c r="D146" s="27" t="s">
        <v>21</v>
      </c>
      <c r="E146" s="25">
        <v>0.5</v>
      </c>
      <c r="F146" s="25"/>
      <c r="G146" s="26"/>
    </row>
    <row r="147" spans="1:9" ht="89.25">
      <c r="A147" s="23" t="s">
        <v>951</v>
      </c>
      <c r="B147" s="65" t="s">
        <v>820</v>
      </c>
      <c r="C147" s="65" t="s">
        <v>821</v>
      </c>
      <c r="D147" s="27" t="s">
        <v>74</v>
      </c>
      <c r="E147" s="25">
        <v>10</v>
      </c>
      <c r="F147" s="25"/>
      <c r="G147" s="26"/>
    </row>
    <row r="148" spans="1:9" ht="25.5">
      <c r="A148" s="23" t="s">
        <v>952</v>
      </c>
      <c r="B148" s="65" t="s">
        <v>822</v>
      </c>
      <c r="C148" s="65" t="s">
        <v>823</v>
      </c>
      <c r="D148" s="27" t="s">
        <v>475</v>
      </c>
      <c r="E148" s="25">
        <v>2</v>
      </c>
      <c r="F148" s="25"/>
      <c r="G148" s="26"/>
    </row>
    <row r="149" spans="1:9" ht="38.25">
      <c r="A149" s="23" t="s">
        <v>953</v>
      </c>
      <c r="B149" s="65" t="s">
        <v>824</v>
      </c>
      <c r="C149" s="65" t="s">
        <v>825</v>
      </c>
      <c r="D149" s="27" t="s">
        <v>142</v>
      </c>
      <c r="E149" s="25">
        <v>1800</v>
      </c>
      <c r="F149" s="25"/>
      <c r="G149" s="26"/>
    </row>
    <row r="150" spans="1:9" ht="25.5">
      <c r="A150" s="23" t="s">
        <v>954</v>
      </c>
      <c r="B150" s="65" t="s">
        <v>10</v>
      </c>
      <c r="C150" s="65" t="s">
        <v>826</v>
      </c>
      <c r="D150" s="27" t="s">
        <v>5</v>
      </c>
      <c r="E150" s="25">
        <v>4</v>
      </c>
      <c r="F150" s="25"/>
      <c r="G150" s="26"/>
    </row>
    <row r="151" spans="1:9">
      <c r="A151" s="23" t="s">
        <v>955</v>
      </c>
      <c r="B151" s="65" t="s">
        <v>827</v>
      </c>
      <c r="C151" s="65" t="s">
        <v>828</v>
      </c>
      <c r="D151" s="27" t="s">
        <v>5</v>
      </c>
      <c r="E151" s="25">
        <v>12</v>
      </c>
      <c r="F151" s="25"/>
      <c r="G151" s="26"/>
    </row>
    <row r="152" spans="1:9" ht="242.25">
      <c r="A152" s="23" t="s">
        <v>956</v>
      </c>
      <c r="B152" s="65" t="s">
        <v>829</v>
      </c>
      <c r="C152" s="65" t="s">
        <v>830</v>
      </c>
      <c r="D152" s="27" t="s">
        <v>5</v>
      </c>
      <c r="E152" s="25">
        <v>3</v>
      </c>
      <c r="F152" s="25"/>
      <c r="G152" s="26"/>
    </row>
    <row r="153" spans="1:9" ht="395.25">
      <c r="A153" s="23" t="s">
        <v>957</v>
      </c>
      <c r="B153" s="65" t="s">
        <v>831</v>
      </c>
      <c r="C153" s="65" t="s">
        <v>832</v>
      </c>
      <c r="D153" s="27" t="s">
        <v>5</v>
      </c>
      <c r="E153" s="25">
        <v>1</v>
      </c>
      <c r="F153" s="25"/>
      <c r="G153" s="26"/>
    </row>
    <row r="154" spans="1:9" ht="409.5">
      <c r="A154" s="23" t="s">
        <v>958</v>
      </c>
      <c r="B154" s="65" t="s">
        <v>833</v>
      </c>
      <c r="C154" s="65" t="s">
        <v>834</v>
      </c>
      <c r="D154" s="27" t="s">
        <v>5</v>
      </c>
      <c r="E154" s="25">
        <v>3000</v>
      </c>
      <c r="F154" s="25"/>
      <c r="G154" s="26"/>
    </row>
    <row r="155" spans="1:9">
      <c r="A155" s="29"/>
      <c r="B155" s="61" t="s">
        <v>12</v>
      </c>
      <c r="C155" s="61"/>
      <c r="D155" s="15"/>
      <c r="E155" s="30"/>
      <c r="F155" s="30"/>
      <c r="G155" s="17"/>
      <c r="I155" s="18"/>
    </row>
    <row r="156" spans="1:9">
      <c r="A156" s="31"/>
      <c r="B156" s="77" t="s">
        <v>13</v>
      </c>
      <c r="C156" s="62"/>
      <c r="D156" s="20"/>
      <c r="E156" s="21">
        <v>14</v>
      </c>
      <c r="F156" s="21"/>
      <c r="G156" s="22"/>
      <c r="I156" s="9"/>
    </row>
    <row r="157" spans="1:9">
      <c r="A157" s="23" t="s">
        <v>959</v>
      </c>
      <c r="B157" s="65" t="s">
        <v>14</v>
      </c>
      <c r="C157" s="65" t="s">
        <v>15</v>
      </c>
      <c r="D157" s="27" t="s">
        <v>21</v>
      </c>
      <c r="E157" s="53">
        <v>2</v>
      </c>
      <c r="F157" s="25"/>
      <c r="G157" s="26"/>
    </row>
    <row r="158" spans="1:9">
      <c r="A158" s="23" t="s">
        <v>960</v>
      </c>
      <c r="B158" s="65" t="s">
        <v>19</v>
      </c>
      <c r="C158" s="65" t="s">
        <v>20</v>
      </c>
      <c r="D158" s="27" t="s">
        <v>21</v>
      </c>
      <c r="E158" s="53">
        <v>10</v>
      </c>
      <c r="F158" s="25"/>
      <c r="G158" s="26"/>
    </row>
    <row r="159" spans="1:9">
      <c r="A159" s="23" t="s">
        <v>961</v>
      </c>
      <c r="B159" s="65" t="s">
        <v>24</v>
      </c>
      <c r="C159" s="65" t="s">
        <v>25</v>
      </c>
      <c r="D159" s="27" t="s">
        <v>21</v>
      </c>
      <c r="E159" s="53">
        <v>2</v>
      </c>
      <c r="F159" s="25"/>
      <c r="G159" s="26"/>
    </row>
    <row r="160" spans="1:9">
      <c r="A160" s="31"/>
      <c r="B160" s="77" t="s">
        <v>26</v>
      </c>
      <c r="C160" s="62"/>
      <c r="D160" s="20"/>
      <c r="E160" s="21">
        <v>62</v>
      </c>
      <c r="F160" s="21"/>
      <c r="G160" s="22"/>
      <c r="I160" s="9"/>
    </row>
    <row r="161" spans="1:9">
      <c r="A161" s="23" t="s">
        <v>962</v>
      </c>
      <c r="B161" s="65" t="s">
        <v>27</v>
      </c>
      <c r="C161" s="65" t="s">
        <v>28</v>
      </c>
      <c r="D161" s="27" t="s">
        <v>21</v>
      </c>
      <c r="E161" s="53">
        <v>40</v>
      </c>
      <c r="F161" s="25"/>
      <c r="G161" s="26"/>
    </row>
    <row r="162" spans="1:9">
      <c r="A162" s="23" t="s">
        <v>963</v>
      </c>
      <c r="B162" s="65" t="s">
        <v>29</v>
      </c>
      <c r="C162" s="65" t="s">
        <v>30</v>
      </c>
      <c r="D162" s="27" t="s">
        <v>21</v>
      </c>
      <c r="E162" s="53">
        <v>2</v>
      </c>
      <c r="F162" s="25"/>
      <c r="G162" s="26"/>
    </row>
    <row r="163" spans="1:9">
      <c r="A163" s="23" t="s">
        <v>964</v>
      </c>
      <c r="B163" s="65" t="s">
        <v>31</v>
      </c>
      <c r="C163" s="65" t="s">
        <v>32</v>
      </c>
      <c r="D163" s="27" t="s">
        <v>21</v>
      </c>
      <c r="E163" s="53">
        <v>10</v>
      </c>
      <c r="F163" s="25"/>
      <c r="G163" s="26"/>
    </row>
    <row r="164" spans="1:9">
      <c r="A164" s="23" t="s">
        <v>965</v>
      </c>
      <c r="B164" s="65" t="s">
        <v>33</v>
      </c>
      <c r="C164" s="65" t="s">
        <v>34</v>
      </c>
      <c r="D164" s="27" t="s">
        <v>21</v>
      </c>
      <c r="E164" s="53">
        <v>10</v>
      </c>
      <c r="F164" s="25"/>
      <c r="G164" s="26"/>
    </row>
    <row r="165" spans="1:9">
      <c r="A165" s="31"/>
      <c r="B165" s="77" t="s">
        <v>35</v>
      </c>
      <c r="C165" s="62"/>
      <c r="D165" s="20"/>
      <c r="E165" s="21">
        <v>65</v>
      </c>
      <c r="F165" s="21"/>
      <c r="G165" s="22"/>
      <c r="I165" s="9"/>
    </row>
    <row r="166" spans="1:9" ht="51">
      <c r="A166" s="23" t="s">
        <v>966</v>
      </c>
      <c r="B166" s="65" t="s">
        <v>36</v>
      </c>
      <c r="C166" s="65" t="s">
        <v>37</v>
      </c>
      <c r="D166" s="27" t="s">
        <v>38</v>
      </c>
      <c r="E166" s="53">
        <v>3</v>
      </c>
      <c r="F166" s="25"/>
      <c r="G166" s="26"/>
    </row>
    <row r="167" spans="1:9" ht="25.5">
      <c r="A167" s="23" t="s">
        <v>967</v>
      </c>
      <c r="B167" s="65" t="s">
        <v>39</v>
      </c>
      <c r="C167" s="65" t="s">
        <v>40</v>
      </c>
      <c r="D167" s="27" t="s">
        <v>38</v>
      </c>
      <c r="E167" s="53">
        <v>5</v>
      </c>
      <c r="F167" s="25"/>
      <c r="G167" s="26"/>
    </row>
    <row r="168" spans="1:9" ht="51">
      <c r="A168" s="23" t="s">
        <v>968</v>
      </c>
      <c r="B168" s="65" t="s">
        <v>41</v>
      </c>
      <c r="C168" s="65" t="s">
        <v>42</v>
      </c>
      <c r="D168" s="32" t="s">
        <v>38</v>
      </c>
      <c r="E168" s="53">
        <v>5</v>
      </c>
      <c r="F168" s="25"/>
      <c r="G168" s="26"/>
    </row>
    <row r="169" spans="1:9" ht="25.5">
      <c r="A169" s="23" t="s">
        <v>969</v>
      </c>
      <c r="B169" s="65" t="s">
        <v>43</v>
      </c>
      <c r="C169" s="65" t="s">
        <v>44</v>
      </c>
      <c r="D169" s="27" t="s">
        <v>38</v>
      </c>
      <c r="E169" s="53">
        <v>10</v>
      </c>
      <c r="F169" s="25"/>
      <c r="G169" s="26"/>
    </row>
    <row r="170" spans="1:9" ht="25.5">
      <c r="A170" s="23" t="s">
        <v>970</v>
      </c>
      <c r="B170" s="65" t="s">
        <v>45</v>
      </c>
      <c r="C170" s="65" t="s">
        <v>840</v>
      </c>
      <c r="D170" s="27" t="s">
        <v>5</v>
      </c>
      <c r="E170" s="53">
        <v>5</v>
      </c>
      <c r="F170" s="25"/>
      <c r="G170" s="26"/>
    </row>
    <row r="171" spans="1:9" ht="25.5">
      <c r="A171" s="23" t="s">
        <v>971</v>
      </c>
      <c r="B171" s="65" t="s">
        <v>46</v>
      </c>
      <c r="C171" s="65" t="s">
        <v>47</v>
      </c>
      <c r="D171" s="32" t="s">
        <v>38</v>
      </c>
      <c r="E171" s="53">
        <v>10</v>
      </c>
      <c r="F171" s="25"/>
      <c r="G171" s="26"/>
    </row>
    <row r="172" spans="1:9" ht="25.5">
      <c r="A172" s="23" t="s">
        <v>972</v>
      </c>
      <c r="B172" s="65" t="s">
        <v>48</v>
      </c>
      <c r="C172" s="65" t="s">
        <v>49</v>
      </c>
      <c r="D172" s="27" t="s">
        <v>38</v>
      </c>
      <c r="E172" s="53">
        <v>3</v>
      </c>
      <c r="F172" s="25"/>
      <c r="G172" s="26"/>
    </row>
    <row r="173" spans="1:9" ht="25.5">
      <c r="A173" s="23" t="s">
        <v>973</v>
      </c>
      <c r="B173" s="65" t="s">
        <v>48</v>
      </c>
      <c r="C173" s="65" t="s">
        <v>50</v>
      </c>
      <c r="D173" s="27" t="s">
        <v>38</v>
      </c>
      <c r="E173" s="53">
        <v>3</v>
      </c>
      <c r="F173" s="25"/>
      <c r="G173" s="26"/>
    </row>
    <row r="174" spans="1:9" ht="25.5">
      <c r="A174" s="23" t="s">
        <v>974</v>
      </c>
      <c r="B174" s="65" t="s">
        <v>48</v>
      </c>
      <c r="C174" s="65" t="s">
        <v>51</v>
      </c>
      <c r="D174" s="27" t="s">
        <v>38</v>
      </c>
      <c r="E174" s="53">
        <v>3</v>
      </c>
      <c r="F174" s="25"/>
      <c r="G174" s="26"/>
    </row>
    <row r="175" spans="1:9" ht="25.5">
      <c r="A175" s="23" t="s">
        <v>975</v>
      </c>
      <c r="B175" s="65" t="s">
        <v>48</v>
      </c>
      <c r="C175" s="65" t="s">
        <v>52</v>
      </c>
      <c r="D175" s="27" t="s">
        <v>38</v>
      </c>
      <c r="E175" s="53">
        <v>3</v>
      </c>
      <c r="F175" s="25"/>
      <c r="G175" s="26"/>
    </row>
    <row r="176" spans="1:9" ht="51">
      <c r="A176" s="23" t="s">
        <v>976</v>
      </c>
      <c r="B176" s="65" t="s">
        <v>53</v>
      </c>
      <c r="C176" s="65" t="s">
        <v>37</v>
      </c>
      <c r="D176" s="27" t="s">
        <v>38</v>
      </c>
      <c r="E176" s="53">
        <v>10</v>
      </c>
      <c r="F176" s="25"/>
      <c r="G176" s="26"/>
    </row>
    <row r="177" spans="1:9" ht="25.5">
      <c r="A177" s="23" t="s">
        <v>977</v>
      </c>
      <c r="B177" s="65" t="s">
        <v>54</v>
      </c>
      <c r="C177" s="65" t="s">
        <v>55</v>
      </c>
      <c r="D177" s="27" t="s">
        <v>38</v>
      </c>
      <c r="E177" s="53">
        <v>5</v>
      </c>
      <c r="F177" s="25"/>
      <c r="G177" s="26"/>
    </row>
    <row r="178" spans="1:9" ht="25.5">
      <c r="A178" s="19"/>
      <c r="B178" s="77" t="s">
        <v>56</v>
      </c>
      <c r="C178" s="62"/>
      <c r="D178" s="20"/>
      <c r="E178" s="21">
        <v>68</v>
      </c>
      <c r="F178" s="21"/>
      <c r="G178" s="22"/>
      <c r="I178" s="9"/>
    </row>
    <row r="179" spans="1:9" ht="38.25">
      <c r="A179" s="23" t="s">
        <v>978</v>
      </c>
      <c r="B179" s="65" t="s">
        <v>57</v>
      </c>
      <c r="C179" s="65" t="s">
        <v>58</v>
      </c>
      <c r="D179" s="27" t="s">
        <v>5</v>
      </c>
      <c r="E179" s="53">
        <v>6</v>
      </c>
      <c r="F179" s="25"/>
      <c r="G179" s="26"/>
    </row>
    <row r="180" spans="1:9" ht="25.5">
      <c r="A180" s="23" t="s">
        <v>979</v>
      </c>
      <c r="B180" s="65" t="s">
        <v>59</v>
      </c>
      <c r="C180" s="65" t="s">
        <v>60</v>
      </c>
      <c r="D180" s="27" t="s">
        <v>61</v>
      </c>
      <c r="E180" s="53">
        <v>6</v>
      </c>
      <c r="F180" s="25"/>
      <c r="G180" s="26"/>
    </row>
    <row r="181" spans="1:9" ht="25.5">
      <c r="A181" s="23" t="s">
        <v>980</v>
      </c>
      <c r="B181" s="65" t="s">
        <v>59</v>
      </c>
      <c r="C181" s="65" t="s">
        <v>62</v>
      </c>
      <c r="D181" s="27" t="s">
        <v>61</v>
      </c>
      <c r="E181" s="53">
        <v>6</v>
      </c>
      <c r="F181" s="25"/>
      <c r="G181" s="26"/>
    </row>
    <row r="182" spans="1:9" ht="25.5">
      <c r="A182" s="23" t="s">
        <v>981</v>
      </c>
      <c r="B182" s="65" t="s">
        <v>63</v>
      </c>
      <c r="C182" s="65" t="s">
        <v>64</v>
      </c>
      <c r="D182" s="27" t="s">
        <v>61</v>
      </c>
      <c r="E182" s="53">
        <v>6</v>
      </c>
      <c r="F182" s="25"/>
      <c r="G182" s="26"/>
    </row>
    <row r="183" spans="1:9" ht="25.5">
      <c r="A183" s="23" t="s">
        <v>982</v>
      </c>
      <c r="B183" s="65" t="s">
        <v>63</v>
      </c>
      <c r="C183" s="65" t="s">
        <v>66</v>
      </c>
      <c r="D183" s="27" t="s">
        <v>61</v>
      </c>
      <c r="E183" s="53">
        <v>6</v>
      </c>
      <c r="F183" s="25"/>
      <c r="G183" s="26"/>
    </row>
    <row r="184" spans="1:9" ht="25.5">
      <c r="A184" s="23" t="s">
        <v>983</v>
      </c>
      <c r="B184" s="65" t="s">
        <v>63</v>
      </c>
      <c r="C184" s="65" t="s">
        <v>67</v>
      </c>
      <c r="D184" s="27" t="s">
        <v>61</v>
      </c>
      <c r="E184" s="53">
        <v>6</v>
      </c>
      <c r="F184" s="25"/>
      <c r="G184" s="26"/>
    </row>
    <row r="185" spans="1:9" ht="25.5">
      <c r="A185" s="23" t="s">
        <v>984</v>
      </c>
      <c r="B185" s="65" t="s">
        <v>63</v>
      </c>
      <c r="C185" s="65" t="s">
        <v>68</v>
      </c>
      <c r="D185" s="27" t="s">
        <v>61</v>
      </c>
      <c r="E185" s="53">
        <v>6</v>
      </c>
      <c r="F185" s="25"/>
      <c r="G185" s="26"/>
    </row>
    <row r="186" spans="1:9" ht="25.5">
      <c r="A186" s="23" t="s">
        <v>985</v>
      </c>
      <c r="B186" s="65" t="s">
        <v>63</v>
      </c>
      <c r="C186" s="65" t="s">
        <v>69</v>
      </c>
      <c r="D186" s="27" t="s">
        <v>61</v>
      </c>
      <c r="E186" s="53">
        <v>6</v>
      </c>
      <c r="F186" s="25"/>
      <c r="G186" s="26"/>
    </row>
    <row r="187" spans="1:9" ht="63.75">
      <c r="A187" s="23" t="s">
        <v>986</v>
      </c>
      <c r="B187" s="65" t="s">
        <v>70</v>
      </c>
      <c r="C187" s="65" t="s">
        <v>71</v>
      </c>
      <c r="D187" s="27" t="s">
        <v>142</v>
      </c>
      <c r="E187" s="53">
        <v>5</v>
      </c>
      <c r="F187" s="25"/>
      <c r="G187" s="26"/>
    </row>
    <row r="188" spans="1:9" ht="38.25">
      <c r="A188" s="23" t="s">
        <v>987</v>
      </c>
      <c r="B188" s="65" t="s">
        <v>72</v>
      </c>
      <c r="C188" s="65" t="s">
        <v>73</v>
      </c>
      <c r="D188" s="27" t="s">
        <v>74</v>
      </c>
      <c r="E188" s="53">
        <v>6</v>
      </c>
      <c r="F188" s="25"/>
      <c r="G188" s="26"/>
    </row>
    <row r="189" spans="1:9" ht="38.25">
      <c r="A189" s="23" t="s">
        <v>988</v>
      </c>
      <c r="B189" s="65" t="s">
        <v>75</v>
      </c>
      <c r="C189" s="65" t="s">
        <v>76</v>
      </c>
      <c r="D189" s="27" t="s">
        <v>74</v>
      </c>
      <c r="E189" s="53">
        <v>6</v>
      </c>
      <c r="F189" s="25"/>
      <c r="G189" s="26"/>
    </row>
    <row r="190" spans="1:9" ht="51">
      <c r="A190" s="23" t="s">
        <v>989</v>
      </c>
      <c r="B190" s="65" t="s">
        <v>77</v>
      </c>
      <c r="C190" s="65" t="s">
        <v>78</v>
      </c>
      <c r="D190" s="27" t="s">
        <v>142</v>
      </c>
      <c r="E190" s="53">
        <v>3</v>
      </c>
      <c r="F190" s="25"/>
      <c r="G190" s="26"/>
    </row>
    <row r="191" spans="1:9">
      <c r="A191" s="19"/>
      <c r="B191" s="77" t="s">
        <v>79</v>
      </c>
      <c r="C191" s="62"/>
      <c r="D191" s="20"/>
      <c r="E191" s="21">
        <v>16</v>
      </c>
      <c r="F191" s="21"/>
      <c r="G191" s="22"/>
      <c r="I191" s="9"/>
    </row>
    <row r="192" spans="1:9">
      <c r="A192" s="23" t="s">
        <v>990</v>
      </c>
      <c r="B192" s="65" t="s">
        <v>80</v>
      </c>
      <c r="C192" s="65" t="s">
        <v>81</v>
      </c>
      <c r="D192" s="27" t="s">
        <v>21</v>
      </c>
      <c r="E192" s="53">
        <v>4</v>
      </c>
      <c r="F192" s="25"/>
      <c r="G192" s="26"/>
    </row>
    <row r="193" spans="1:9" ht="25.5">
      <c r="A193" s="23" t="s">
        <v>991</v>
      </c>
      <c r="B193" s="65" t="s">
        <v>82</v>
      </c>
      <c r="C193" s="65" t="s">
        <v>83</v>
      </c>
      <c r="D193" s="27" t="s">
        <v>21</v>
      </c>
      <c r="E193" s="53">
        <v>2</v>
      </c>
      <c r="F193" s="25"/>
      <c r="G193" s="26"/>
    </row>
    <row r="194" spans="1:9" ht="25.5">
      <c r="A194" s="23" t="s">
        <v>992</v>
      </c>
      <c r="B194" s="65" t="s">
        <v>84</v>
      </c>
      <c r="C194" s="65" t="s">
        <v>85</v>
      </c>
      <c r="D194" s="27" t="s">
        <v>21</v>
      </c>
      <c r="E194" s="53">
        <v>2</v>
      </c>
      <c r="F194" s="25"/>
      <c r="G194" s="26"/>
    </row>
    <row r="195" spans="1:9">
      <c r="A195" s="23" t="s">
        <v>993</v>
      </c>
      <c r="B195" s="65" t="s">
        <v>86</v>
      </c>
      <c r="C195" s="65" t="s">
        <v>87</v>
      </c>
      <c r="D195" s="27" t="s">
        <v>21</v>
      </c>
      <c r="E195" s="53">
        <v>2</v>
      </c>
      <c r="F195" s="25"/>
      <c r="G195" s="26"/>
    </row>
    <row r="196" spans="1:9">
      <c r="A196" s="23" t="s">
        <v>994</v>
      </c>
      <c r="B196" s="65" t="s">
        <v>88</v>
      </c>
      <c r="C196" s="65" t="s">
        <v>89</v>
      </c>
      <c r="D196" s="27" t="s">
        <v>21</v>
      </c>
      <c r="E196" s="53">
        <v>1</v>
      </c>
      <c r="F196" s="25"/>
      <c r="G196" s="26"/>
    </row>
    <row r="197" spans="1:9" ht="38.25">
      <c r="A197" s="23" t="s">
        <v>995</v>
      </c>
      <c r="B197" s="65" t="s">
        <v>90</v>
      </c>
      <c r="C197" s="65" t="s">
        <v>91</v>
      </c>
      <c r="D197" s="27"/>
      <c r="E197" s="53">
        <v>5</v>
      </c>
      <c r="F197" s="25"/>
      <c r="G197" s="26"/>
    </row>
    <row r="198" spans="1:9">
      <c r="A198" s="19"/>
      <c r="B198" s="77" t="s">
        <v>92</v>
      </c>
      <c r="C198" s="62"/>
      <c r="D198" s="20"/>
      <c r="E198" s="21">
        <v>3.9000000000000004</v>
      </c>
      <c r="F198" s="21"/>
      <c r="G198" s="22"/>
      <c r="I198" s="9"/>
    </row>
    <row r="199" spans="1:9">
      <c r="A199" s="23" t="s">
        <v>996</v>
      </c>
      <c r="B199" s="65" t="s">
        <v>93</v>
      </c>
      <c r="C199" s="65" t="s">
        <v>94</v>
      </c>
      <c r="D199" s="27" t="s">
        <v>21</v>
      </c>
      <c r="E199" s="53">
        <v>1.5</v>
      </c>
      <c r="F199" s="25"/>
      <c r="G199" s="26"/>
    </row>
    <row r="200" spans="1:9" ht="25.5">
      <c r="A200" s="23" t="s">
        <v>997</v>
      </c>
      <c r="B200" s="65" t="s">
        <v>96</v>
      </c>
      <c r="C200" s="65" t="s">
        <v>97</v>
      </c>
      <c r="D200" s="27" t="s">
        <v>21</v>
      </c>
      <c r="E200" s="53">
        <v>0.7</v>
      </c>
      <c r="F200" s="25"/>
      <c r="G200" s="26"/>
    </row>
    <row r="201" spans="1:9" ht="25.5">
      <c r="A201" s="23" t="s">
        <v>998</v>
      </c>
      <c r="B201" s="65" t="s">
        <v>98</v>
      </c>
      <c r="C201" s="65" t="s">
        <v>99</v>
      </c>
      <c r="D201" s="27" t="s">
        <v>21</v>
      </c>
      <c r="E201" s="53">
        <v>0.1</v>
      </c>
      <c r="F201" s="25"/>
      <c r="G201" s="26"/>
    </row>
    <row r="202" spans="1:9">
      <c r="A202" s="23" t="s">
        <v>999</v>
      </c>
      <c r="B202" s="65" t="s">
        <v>100</v>
      </c>
      <c r="C202" s="65" t="s">
        <v>101</v>
      </c>
      <c r="D202" s="27" t="s">
        <v>21</v>
      </c>
      <c r="E202" s="53">
        <v>0.5</v>
      </c>
      <c r="F202" s="25"/>
      <c r="G202" s="26"/>
    </row>
    <row r="203" spans="1:9" ht="25.5">
      <c r="A203" s="23" t="s">
        <v>1000</v>
      </c>
      <c r="B203" s="65" t="s">
        <v>102</v>
      </c>
      <c r="C203" s="65" t="s">
        <v>103</v>
      </c>
      <c r="D203" s="27" t="s">
        <v>21</v>
      </c>
      <c r="E203" s="53">
        <v>0.5</v>
      </c>
      <c r="F203" s="25"/>
      <c r="G203" s="26"/>
    </row>
    <row r="204" spans="1:9">
      <c r="A204" s="23" t="s">
        <v>1001</v>
      </c>
      <c r="B204" s="65" t="s">
        <v>105</v>
      </c>
      <c r="C204" s="65" t="s">
        <v>106</v>
      </c>
      <c r="D204" s="27" t="s">
        <v>21</v>
      </c>
      <c r="E204" s="53">
        <v>0.5</v>
      </c>
      <c r="F204" s="25"/>
      <c r="G204" s="26"/>
    </row>
    <row r="205" spans="1:9" ht="25.5">
      <c r="A205" s="23" t="s">
        <v>1002</v>
      </c>
      <c r="B205" s="65" t="s">
        <v>107</v>
      </c>
      <c r="C205" s="65" t="s">
        <v>108</v>
      </c>
      <c r="D205" s="27" t="s">
        <v>21</v>
      </c>
      <c r="E205" s="53">
        <v>0.1</v>
      </c>
      <c r="F205" s="25"/>
      <c r="G205" s="26"/>
    </row>
    <row r="206" spans="1:9">
      <c r="A206" s="19"/>
      <c r="B206" s="77" t="s">
        <v>109</v>
      </c>
      <c r="C206" s="62"/>
      <c r="D206" s="20"/>
      <c r="E206" s="21">
        <v>644.59999999999991</v>
      </c>
      <c r="F206" s="21"/>
      <c r="G206" s="22"/>
      <c r="I206" s="9"/>
    </row>
    <row r="207" spans="1:9" ht="25.5">
      <c r="A207" s="23" t="s">
        <v>1003</v>
      </c>
      <c r="B207" s="65" t="s">
        <v>110</v>
      </c>
      <c r="C207" s="65" t="s">
        <v>111</v>
      </c>
      <c r="D207" s="27" t="s">
        <v>38</v>
      </c>
      <c r="E207" s="53">
        <v>2</v>
      </c>
      <c r="F207" s="25"/>
      <c r="G207" s="26"/>
    </row>
    <row r="208" spans="1:9" ht="25.5">
      <c r="A208" s="23" t="s">
        <v>1004</v>
      </c>
      <c r="B208" s="65" t="s">
        <v>112</v>
      </c>
      <c r="C208" s="65" t="s">
        <v>113</v>
      </c>
      <c r="D208" s="27" t="s">
        <v>38</v>
      </c>
      <c r="E208" s="53">
        <v>1</v>
      </c>
      <c r="F208" s="25"/>
      <c r="G208" s="26"/>
    </row>
    <row r="209" spans="1:9" ht="25.5">
      <c r="A209" s="23" t="s">
        <v>1005</v>
      </c>
      <c r="B209" s="65" t="s">
        <v>114</v>
      </c>
      <c r="C209" s="65" t="s">
        <v>115</v>
      </c>
      <c r="D209" s="27" t="s">
        <v>38</v>
      </c>
      <c r="E209" s="53">
        <v>1</v>
      </c>
      <c r="F209" s="25"/>
      <c r="G209" s="26"/>
    </row>
    <row r="210" spans="1:9" ht="25.5">
      <c r="A210" s="23" t="s">
        <v>1006</v>
      </c>
      <c r="B210" s="65" t="s">
        <v>116</v>
      </c>
      <c r="C210" s="65" t="s">
        <v>117</v>
      </c>
      <c r="D210" s="27" t="s">
        <v>38</v>
      </c>
      <c r="E210" s="53">
        <v>3</v>
      </c>
      <c r="F210" s="25"/>
      <c r="G210" s="26"/>
    </row>
    <row r="211" spans="1:9" ht="51">
      <c r="A211" s="23" t="s">
        <v>1007</v>
      </c>
      <c r="B211" s="65" t="s">
        <v>118</v>
      </c>
      <c r="C211" s="65" t="s">
        <v>119</v>
      </c>
      <c r="D211" s="27" t="s">
        <v>38</v>
      </c>
      <c r="E211" s="53">
        <v>16</v>
      </c>
      <c r="F211" s="25"/>
      <c r="G211" s="26"/>
    </row>
    <row r="212" spans="1:9" ht="25.5">
      <c r="A212" s="23" t="s">
        <v>1008</v>
      </c>
      <c r="B212" s="65" t="s">
        <v>120</v>
      </c>
      <c r="C212" s="65" t="s">
        <v>121</v>
      </c>
      <c r="D212" s="27" t="s">
        <v>21</v>
      </c>
      <c r="E212" s="53">
        <v>20</v>
      </c>
      <c r="F212" s="25"/>
      <c r="G212" s="26"/>
    </row>
    <row r="213" spans="1:9">
      <c r="A213" s="23" t="s">
        <v>1009</v>
      </c>
      <c r="B213" s="65" t="s">
        <v>122</v>
      </c>
      <c r="C213" s="65" t="s">
        <v>123</v>
      </c>
      <c r="D213" s="27" t="s">
        <v>21</v>
      </c>
      <c r="E213" s="53">
        <v>0.2</v>
      </c>
      <c r="F213" s="25"/>
      <c r="G213" s="26"/>
    </row>
    <row r="214" spans="1:9" ht="25.5">
      <c r="A214" s="23" t="s">
        <v>1010</v>
      </c>
      <c r="B214" s="65" t="s">
        <v>124</v>
      </c>
      <c r="C214" s="65" t="s">
        <v>125</v>
      </c>
      <c r="D214" s="27" t="s">
        <v>38</v>
      </c>
      <c r="E214" s="53">
        <v>1</v>
      </c>
      <c r="F214" s="25"/>
      <c r="G214" s="26"/>
    </row>
    <row r="215" spans="1:9">
      <c r="A215" s="23" t="s">
        <v>1011</v>
      </c>
      <c r="B215" s="65" t="s">
        <v>126</v>
      </c>
      <c r="C215" s="65" t="s">
        <v>127</v>
      </c>
      <c r="D215" s="27" t="s">
        <v>21</v>
      </c>
      <c r="E215" s="53">
        <v>5</v>
      </c>
      <c r="F215" s="25"/>
      <c r="G215" s="26"/>
    </row>
    <row r="216" spans="1:9" ht="25.5">
      <c r="A216" s="23" t="s">
        <v>1012</v>
      </c>
      <c r="B216" s="65" t="s">
        <v>128</v>
      </c>
      <c r="C216" s="65" t="s">
        <v>129</v>
      </c>
      <c r="D216" s="27" t="s">
        <v>21</v>
      </c>
      <c r="E216" s="53">
        <v>0.5</v>
      </c>
      <c r="F216" s="25"/>
      <c r="G216" s="26"/>
    </row>
    <row r="217" spans="1:9">
      <c r="A217" s="23" t="s">
        <v>1013</v>
      </c>
      <c r="B217" s="65" t="s">
        <v>130</v>
      </c>
      <c r="C217" s="65" t="s">
        <v>131</v>
      </c>
      <c r="D217" s="27" t="s">
        <v>21</v>
      </c>
      <c r="E217" s="53">
        <v>0.5</v>
      </c>
      <c r="F217" s="25"/>
      <c r="G217" s="26"/>
    </row>
    <row r="218" spans="1:9">
      <c r="A218" s="23" t="s">
        <v>1014</v>
      </c>
      <c r="B218" s="65" t="s">
        <v>134</v>
      </c>
      <c r="C218" s="65" t="s">
        <v>135</v>
      </c>
      <c r="D218" s="27" t="s">
        <v>21</v>
      </c>
      <c r="E218" s="53">
        <v>3</v>
      </c>
      <c r="F218" s="25"/>
      <c r="G218" s="26"/>
    </row>
    <row r="219" spans="1:9">
      <c r="A219" s="23" t="s">
        <v>1015</v>
      </c>
      <c r="B219" s="65" t="s">
        <v>136</v>
      </c>
      <c r="C219" s="65" t="s">
        <v>137</v>
      </c>
      <c r="D219" s="27" t="s">
        <v>21</v>
      </c>
      <c r="E219" s="53">
        <v>0.2</v>
      </c>
      <c r="F219" s="25"/>
      <c r="G219" s="26"/>
    </row>
    <row r="220" spans="1:9">
      <c r="A220" s="23" t="s">
        <v>1016</v>
      </c>
      <c r="B220" s="65" t="s">
        <v>138</v>
      </c>
      <c r="C220" s="65" t="s">
        <v>139</v>
      </c>
      <c r="D220" s="27" t="s">
        <v>21</v>
      </c>
      <c r="E220" s="53">
        <v>1</v>
      </c>
      <c r="F220" s="25"/>
      <c r="G220" s="26"/>
    </row>
    <row r="221" spans="1:9">
      <c r="A221" s="23" t="s">
        <v>1017</v>
      </c>
      <c r="B221" s="65" t="s">
        <v>140</v>
      </c>
      <c r="C221" s="65" t="s">
        <v>141</v>
      </c>
      <c r="D221" s="27" t="s">
        <v>142</v>
      </c>
      <c r="E221" s="53">
        <v>5</v>
      </c>
      <c r="F221" s="25"/>
      <c r="G221" s="26"/>
    </row>
    <row r="222" spans="1:9" ht="25.5">
      <c r="A222" s="23" t="s">
        <v>1018</v>
      </c>
      <c r="B222" s="65" t="s">
        <v>143</v>
      </c>
      <c r="C222" s="65" t="s">
        <v>144</v>
      </c>
      <c r="D222" s="27" t="s">
        <v>142</v>
      </c>
      <c r="E222" s="53">
        <v>10</v>
      </c>
      <c r="F222" s="25"/>
      <c r="G222" s="26"/>
      <c r="I222" s="3"/>
    </row>
    <row r="223" spans="1:9" ht="25.5">
      <c r="A223" s="23" t="s">
        <v>1019</v>
      </c>
      <c r="B223" s="65" t="s">
        <v>145</v>
      </c>
      <c r="C223" s="65" t="s">
        <v>146</v>
      </c>
      <c r="D223" s="27" t="s">
        <v>38</v>
      </c>
      <c r="E223" s="53">
        <v>1</v>
      </c>
      <c r="F223" s="25"/>
      <c r="G223" s="26"/>
      <c r="I223" s="3"/>
    </row>
    <row r="224" spans="1:9" ht="25.5">
      <c r="A224" s="23" t="s">
        <v>1020</v>
      </c>
      <c r="B224" s="65" t="s">
        <v>147</v>
      </c>
      <c r="C224" s="65" t="s">
        <v>148</v>
      </c>
      <c r="D224" s="27" t="s">
        <v>61</v>
      </c>
      <c r="E224" s="53">
        <v>9</v>
      </c>
      <c r="F224" s="25"/>
      <c r="G224" s="26"/>
      <c r="I224" s="3"/>
    </row>
    <row r="225" spans="1:9" ht="25.5">
      <c r="A225" s="23" t="s">
        <v>1021</v>
      </c>
      <c r="B225" s="65" t="s">
        <v>149</v>
      </c>
      <c r="C225" s="65" t="s">
        <v>150</v>
      </c>
      <c r="D225" s="27" t="s">
        <v>61</v>
      </c>
      <c r="E225" s="53">
        <v>5</v>
      </c>
      <c r="F225" s="25"/>
      <c r="G225" s="26"/>
      <c r="I225" s="3"/>
    </row>
    <row r="226" spans="1:9">
      <c r="A226" s="23" t="s">
        <v>1022</v>
      </c>
      <c r="B226" s="65" t="s">
        <v>151</v>
      </c>
      <c r="C226" s="65" t="s">
        <v>152</v>
      </c>
      <c r="D226" s="27" t="s">
        <v>21</v>
      </c>
      <c r="E226" s="53">
        <v>2</v>
      </c>
      <c r="F226" s="25"/>
      <c r="G226" s="26"/>
      <c r="I226" s="3"/>
    </row>
    <row r="227" spans="1:9" ht="25.5">
      <c r="A227" s="23" t="s">
        <v>1023</v>
      </c>
      <c r="B227" s="65" t="s">
        <v>153</v>
      </c>
      <c r="C227" s="65" t="s">
        <v>154</v>
      </c>
      <c r="D227" s="27" t="s">
        <v>21</v>
      </c>
      <c r="E227" s="53">
        <v>1</v>
      </c>
      <c r="F227" s="25"/>
      <c r="G227" s="26"/>
      <c r="I227" s="3"/>
    </row>
    <row r="228" spans="1:9">
      <c r="A228" s="23" t="s">
        <v>1024</v>
      </c>
      <c r="B228" s="65" t="s">
        <v>156</v>
      </c>
      <c r="C228" s="65" t="s">
        <v>157</v>
      </c>
      <c r="D228" s="27" t="s">
        <v>21</v>
      </c>
      <c r="E228" s="53">
        <v>0.5</v>
      </c>
      <c r="F228" s="25"/>
      <c r="G228" s="26"/>
      <c r="I228" s="3"/>
    </row>
    <row r="229" spans="1:9">
      <c r="A229" s="23" t="s">
        <v>1025</v>
      </c>
      <c r="B229" s="65" t="s">
        <v>158</v>
      </c>
      <c r="C229" s="65" t="s">
        <v>159</v>
      </c>
      <c r="D229" s="27" t="s">
        <v>21</v>
      </c>
      <c r="E229" s="53">
        <v>0.1</v>
      </c>
      <c r="F229" s="25"/>
      <c r="G229" s="26"/>
      <c r="I229" s="3"/>
    </row>
    <row r="230" spans="1:9">
      <c r="A230" s="23" t="s">
        <v>1026</v>
      </c>
      <c r="B230" s="65" t="s">
        <v>160</v>
      </c>
      <c r="C230" s="65" t="s">
        <v>161</v>
      </c>
      <c r="D230" s="27" t="s">
        <v>21</v>
      </c>
      <c r="E230" s="53">
        <v>3</v>
      </c>
      <c r="F230" s="25"/>
      <c r="G230" s="26"/>
      <c r="I230" s="3"/>
    </row>
    <row r="231" spans="1:9">
      <c r="A231" s="23" t="s">
        <v>1027</v>
      </c>
      <c r="B231" s="65" t="s">
        <v>163</v>
      </c>
      <c r="C231" s="65" t="s">
        <v>164</v>
      </c>
      <c r="D231" s="27" t="s">
        <v>21</v>
      </c>
      <c r="E231" s="53">
        <v>0.2</v>
      </c>
      <c r="F231" s="25"/>
      <c r="G231" s="26"/>
      <c r="I231" s="3"/>
    </row>
    <row r="232" spans="1:9" ht="25.5">
      <c r="A232" s="23" t="s">
        <v>1028</v>
      </c>
      <c r="B232" s="65" t="s">
        <v>165</v>
      </c>
      <c r="C232" s="65" t="s">
        <v>166</v>
      </c>
      <c r="D232" s="27" t="s">
        <v>21</v>
      </c>
      <c r="E232" s="53">
        <v>2.8</v>
      </c>
      <c r="F232" s="25"/>
      <c r="G232" s="26"/>
      <c r="I232" s="3"/>
    </row>
    <row r="233" spans="1:9">
      <c r="A233" s="23" t="s">
        <v>1029</v>
      </c>
      <c r="B233" s="65" t="s">
        <v>167</v>
      </c>
      <c r="C233" s="65" t="s">
        <v>168</v>
      </c>
      <c r="D233" s="27" t="s">
        <v>21</v>
      </c>
      <c r="E233" s="53">
        <v>1</v>
      </c>
      <c r="F233" s="25"/>
      <c r="G233" s="26"/>
      <c r="I233" s="3"/>
    </row>
    <row r="234" spans="1:9" ht="38.25">
      <c r="A234" s="23" t="s">
        <v>1030</v>
      </c>
      <c r="B234" s="65" t="s">
        <v>169</v>
      </c>
      <c r="C234" s="65" t="s">
        <v>170</v>
      </c>
      <c r="D234" s="27" t="s">
        <v>61</v>
      </c>
      <c r="E234" s="53">
        <v>10</v>
      </c>
      <c r="F234" s="25"/>
      <c r="G234" s="26"/>
      <c r="I234" s="3"/>
    </row>
    <row r="235" spans="1:9" ht="25.5">
      <c r="A235" s="23" t="s">
        <v>1031</v>
      </c>
      <c r="B235" s="65" t="s">
        <v>171</v>
      </c>
      <c r="C235" s="65" t="s">
        <v>172</v>
      </c>
      <c r="D235" s="27" t="s">
        <v>38</v>
      </c>
      <c r="E235" s="53">
        <v>16</v>
      </c>
      <c r="F235" s="25"/>
      <c r="G235" s="26"/>
      <c r="I235" s="3"/>
    </row>
    <row r="236" spans="1:9">
      <c r="A236" s="23" t="s">
        <v>1032</v>
      </c>
      <c r="B236" s="65" t="s">
        <v>173</v>
      </c>
      <c r="C236" s="65" t="s">
        <v>137</v>
      </c>
      <c r="D236" s="27" t="s">
        <v>21</v>
      </c>
      <c r="E236" s="53">
        <v>0.5</v>
      </c>
      <c r="F236" s="25"/>
      <c r="G236" s="26"/>
      <c r="I236" s="3"/>
    </row>
    <row r="237" spans="1:9" ht="25.5">
      <c r="A237" s="23" t="s">
        <v>1033</v>
      </c>
      <c r="B237" s="65" t="s">
        <v>174</v>
      </c>
      <c r="C237" s="65" t="s">
        <v>175</v>
      </c>
      <c r="D237" s="27" t="s">
        <v>38</v>
      </c>
      <c r="E237" s="53">
        <v>5</v>
      </c>
      <c r="F237" s="25"/>
      <c r="G237" s="26"/>
      <c r="I237" s="3"/>
    </row>
    <row r="238" spans="1:9" ht="25.5">
      <c r="A238" s="23" t="s">
        <v>1034</v>
      </c>
      <c r="B238" s="65" t="s">
        <v>176</v>
      </c>
      <c r="C238" s="65" t="s">
        <v>177</v>
      </c>
      <c r="D238" s="27" t="s">
        <v>38</v>
      </c>
      <c r="E238" s="53">
        <v>45</v>
      </c>
      <c r="F238" s="25"/>
      <c r="G238" s="26"/>
      <c r="I238" s="3"/>
    </row>
    <row r="239" spans="1:9" ht="25.5">
      <c r="A239" s="23" t="s">
        <v>1035</v>
      </c>
      <c r="B239" s="65" t="s">
        <v>178</v>
      </c>
      <c r="C239" s="65" t="s">
        <v>179</v>
      </c>
      <c r="D239" s="27" t="s">
        <v>38</v>
      </c>
      <c r="E239" s="53">
        <v>12</v>
      </c>
      <c r="F239" s="25"/>
      <c r="G239" s="26"/>
      <c r="I239" s="3"/>
    </row>
    <row r="240" spans="1:9">
      <c r="A240" s="23" t="s">
        <v>1036</v>
      </c>
      <c r="B240" s="65" t="s">
        <v>180</v>
      </c>
      <c r="C240" s="65" t="s">
        <v>181</v>
      </c>
      <c r="D240" s="27" t="s">
        <v>21</v>
      </c>
      <c r="E240" s="53">
        <v>0.5</v>
      </c>
      <c r="F240" s="25"/>
      <c r="G240" s="26"/>
      <c r="I240" s="3"/>
    </row>
    <row r="241" spans="1:9">
      <c r="A241" s="23" t="s">
        <v>1037</v>
      </c>
      <c r="B241" s="65" t="s">
        <v>182</v>
      </c>
      <c r="C241" s="65" t="s">
        <v>183</v>
      </c>
      <c r="D241" s="27" t="s">
        <v>21</v>
      </c>
      <c r="E241" s="53">
        <v>7</v>
      </c>
      <c r="F241" s="25"/>
      <c r="G241" s="26"/>
      <c r="I241" s="3"/>
    </row>
    <row r="242" spans="1:9">
      <c r="A242" s="23" t="s">
        <v>1038</v>
      </c>
      <c r="B242" s="65" t="s">
        <v>184</v>
      </c>
      <c r="C242" s="65" t="s">
        <v>185</v>
      </c>
      <c r="D242" s="27" t="s">
        <v>21</v>
      </c>
      <c r="E242" s="53">
        <v>0.1</v>
      </c>
      <c r="F242" s="25"/>
      <c r="G242" s="26"/>
      <c r="I242" s="3"/>
    </row>
    <row r="243" spans="1:9">
      <c r="A243" s="23" t="s">
        <v>1039</v>
      </c>
      <c r="B243" s="65" t="s">
        <v>186</v>
      </c>
      <c r="C243" s="65" t="s">
        <v>187</v>
      </c>
      <c r="D243" s="27" t="s">
        <v>21</v>
      </c>
      <c r="E243" s="53">
        <v>0.5</v>
      </c>
      <c r="F243" s="25"/>
      <c r="G243" s="26"/>
      <c r="I243" s="3"/>
    </row>
    <row r="244" spans="1:9">
      <c r="A244" s="23" t="s">
        <v>1040</v>
      </c>
      <c r="B244" s="65" t="s">
        <v>190</v>
      </c>
      <c r="C244" s="65" t="s">
        <v>191</v>
      </c>
      <c r="D244" s="27" t="s">
        <v>21</v>
      </c>
      <c r="E244" s="53">
        <v>0.3</v>
      </c>
      <c r="F244" s="25"/>
      <c r="G244" s="26"/>
      <c r="I244" s="3"/>
    </row>
    <row r="245" spans="1:9">
      <c r="A245" s="23" t="s">
        <v>1041</v>
      </c>
      <c r="B245" s="65" t="s">
        <v>194</v>
      </c>
      <c r="C245" s="65" t="s">
        <v>195</v>
      </c>
      <c r="D245" s="27" t="s">
        <v>21</v>
      </c>
      <c r="E245" s="53">
        <v>1</v>
      </c>
      <c r="F245" s="25"/>
      <c r="G245" s="26"/>
      <c r="I245" s="3"/>
    </row>
    <row r="246" spans="1:9" ht="25.5">
      <c r="A246" s="23" t="s">
        <v>1042</v>
      </c>
      <c r="B246" s="65" t="s">
        <v>196</v>
      </c>
      <c r="C246" s="65" t="s">
        <v>197</v>
      </c>
      <c r="D246" s="27" t="s">
        <v>21</v>
      </c>
      <c r="E246" s="53">
        <v>0.5</v>
      </c>
      <c r="F246" s="25"/>
      <c r="G246" s="26"/>
      <c r="I246" s="3"/>
    </row>
    <row r="247" spans="1:9">
      <c r="A247" s="23" t="s">
        <v>1043</v>
      </c>
      <c r="B247" s="65" t="s">
        <v>198</v>
      </c>
      <c r="C247" s="65" t="s">
        <v>199</v>
      </c>
      <c r="D247" s="27" t="s">
        <v>21</v>
      </c>
      <c r="E247" s="53">
        <v>0.5</v>
      </c>
      <c r="F247" s="25"/>
      <c r="G247" s="26"/>
      <c r="I247" s="3"/>
    </row>
    <row r="248" spans="1:9" ht="25.5">
      <c r="A248" s="23" t="s">
        <v>1044</v>
      </c>
      <c r="B248" s="65" t="s">
        <v>200</v>
      </c>
      <c r="C248" s="65" t="s">
        <v>197</v>
      </c>
      <c r="D248" s="27" t="s">
        <v>21</v>
      </c>
      <c r="E248" s="53">
        <v>0.3</v>
      </c>
      <c r="F248" s="25"/>
      <c r="G248" s="26"/>
      <c r="I248" s="3"/>
    </row>
    <row r="249" spans="1:9" ht="25.5">
      <c r="A249" s="23" t="s">
        <v>1045</v>
      </c>
      <c r="B249" s="65" t="s">
        <v>201</v>
      </c>
      <c r="C249" s="65" t="s">
        <v>202</v>
      </c>
      <c r="D249" s="27" t="s">
        <v>21</v>
      </c>
      <c r="E249" s="53">
        <v>0.2</v>
      </c>
      <c r="F249" s="25"/>
      <c r="G249" s="26"/>
      <c r="I249" s="3"/>
    </row>
    <row r="250" spans="1:9">
      <c r="A250" s="23" t="s">
        <v>1046</v>
      </c>
      <c r="B250" s="65" t="s">
        <v>203</v>
      </c>
      <c r="C250" s="65" t="s">
        <v>204</v>
      </c>
      <c r="D250" s="27" t="s">
        <v>21</v>
      </c>
      <c r="E250" s="53">
        <v>0.5</v>
      </c>
      <c r="F250" s="25"/>
      <c r="G250" s="26"/>
      <c r="I250" s="3"/>
    </row>
    <row r="251" spans="1:9">
      <c r="A251" s="23" t="s">
        <v>1047</v>
      </c>
      <c r="B251" s="65" t="s">
        <v>209</v>
      </c>
      <c r="C251" s="65" t="s">
        <v>210</v>
      </c>
      <c r="D251" s="27" t="s">
        <v>21</v>
      </c>
      <c r="E251" s="53">
        <v>0.2</v>
      </c>
      <c r="F251" s="25"/>
      <c r="G251" s="26"/>
      <c r="I251" s="3"/>
    </row>
    <row r="252" spans="1:9">
      <c r="A252" s="23" t="s">
        <v>1048</v>
      </c>
      <c r="B252" s="65" t="s">
        <v>211</v>
      </c>
      <c r="C252" s="65" t="s">
        <v>212</v>
      </c>
      <c r="D252" s="27" t="s">
        <v>21</v>
      </c>
      <c r="E252" s="53">
        <v>0.2</v>
      </c>
      <c r="F252" s="25"/>
      <c r="G252" s="26"/>
      <c r="I252" s="3"/>
    </row>
    <row r="253" spans="1:9">
      <c r="A253" s="23" t="s">
        <v>1049</v>
      </c>
      <c r="B253" s="65" t="s">
        <v>213</v>
      </c>
      <c r="C253" s="65" t="s">
        <v>214</v>
      </c>
      <c r="D253" s="27" t="s">
        <v>21</v>
      </c>
      <c r="E253" s="53">
        <v>1</v>
      </c>
      <c r="F253" s="25"/>
      <c r="G253" s="26"/>
      <c r="I253" s="3"/>
    </row>
    <row r="254" spans="1:9">
      <c r="A254" s="23" t="s">
        <v>1050</v>
      </c>
      <c r="B254" s="65" t="s">
        <v>215</v>
      </c>
      <c r="C254" s="65" t="s">
        <v>216</v>
      </c>
      <c r="D254" s="27" t="s">
        <v>21</v>
      </c>
      <c r="E254" s="53">
        <v>0.5</v>
      </c>
      <c r="F254" s="25"/>
      <c r="G254" s="26"/>
      <c r="I254" s="3"/>
    </row>
    <row r="255" spans="1:9">
      <c r="A255" s="23" t="s">
        <v>1051</v>
      </c>
      <c r="B255" s="65" t="s">
        <v>217</v>
      </c>
      <c r="C255" s="65" t="s">
        <v>218</v>
      </c>
      <c r="D255" s="27" t="s">
        <v>21</v>
      </c>
      <c r="E255" s="53">
        <v>0.2</v>
      </c>
      <c r="F255" s="25"/>
      <c r="G255" s="26"/>
      <c r="I255" s="3"/>
    </row>
    <row r="256" spans="1:9">
      <c r="A256" s="23" t="s">
        <v>1052</v>
      </c>
      <c r="B256" s="65" t="s">
        <v>219</v>
      </c>
      <c r="C256" s="65" t="s">
        <v>220</v>
      </c>
      <c r="D256" s="27" t="s">
        <v>21</v>
      </c>
      <c r="E256" s="53">
        <v>0.5</v>
      </c>
      <c r="F256" s="25"/>
      <c r="G256" s="26"/>
      <c r="I256" s="3"/>
    </row>
    <row r="257" spans="1:9">
      <c r="A257" s="23" t="s">
        <v>1053</v>
      </c>
      <c r="B257" s="65" t="s">
        <v>221</v>
      </c>
      <c r="C257" s="65" t="s">
        <v>223</v>
      </c>
      <c r="D257" s="27" t="s">
        <v>21</v>
      </c>
      <c r="E257" s="53">
        <v>0.3</v>
      </c>
      <c r="F257" s="33"/>
      <c r="G257" s="26"/>
      <c r="I257" s="3"/>
    </row>
    <row r="258" spans="1:9">
      <c r="A258" s="23" t="s">
        <v>1054</v>
      </c>
      <c r="B258" s="65" t="s">
        <v>224</v>
      </c>
      <c r="C258" s="65" t="s">
        <v>225</v>
      </c>
      <c r="D258" s="27" t="s">
        <v>21</v>
      </c>
      <c r="E258" s="53">
        <v>0.4</v>
      </c>
      <c r="F258" s="25"/>
      <c r="G258" s="26"/>
      <c r="I258" s="3"/>
    </row>
    <row r="259" spans="1:9" ht="25.5">
      <c r="A259" s="23" t="s">
        <v>1055</v>
      </c>
      <c r="B259" s="65" t="s">
        <v>226</v>
      </c>
      <c r="C259" s="65" t="s">
        <v>227</v>
      </c>
      <c r="D259" s="27" t="s">
        <v>38</v>
      </c>
      <c r="E259" s="53">
        <v>1</v>
      </c>
      <c r="F259" s="25"/>
      <c r="G259" s="26"/>
      <c r="I259" s="3"/>
    </row>
    <row r="260" spans="1:9" ht="25.5">
      <c r="A260" s="23" t="s">
        <v>1056</v>
      </c>
      <c r="B260" s="65" t="s">
        <v>228</v>
      </c>
      <c r="C260" s="65" t="s">
        <v>229</v>
      </c>
      <c r="D260" s="27" t="s">
        <v>21</v>
      </c>
      <c r="E260" s="53">
        <v>0.1</v>
      </c>
      <c r="F260" s="25"/>
      <c r="G260" s="26"/>
      <c r="I260" s="3"/>
    </row>
    <row r="261" spans="1:9" ht="25.5">
      <c r="A261" s="23" t="s">
        <v>1057</v>
      </c>
      <c r="B261" s="65" t="s">
        <v>230</v>
      </c>
      <c r="C261" s="65" t="s">
        <v>231</v>
      </c>
      <c r="D261" s="27" t="s">
        <v>21</v>
      </c>
      <c r="E261" s="53">
        <v>0.2</v>
      </c>
      <c r="F261" s="25"/>
      <c r="G261" s="26"/>
      <c r="I261" s="3"/>
    </row>
    <row r="262" spans="1:9" ht="25.5">
      <c r="A262" s="23" t="s">
        <v>1058</v>
      </c>
      <c r="B262" s="65" t="s">
        <v>232</v>
      </c>
      <c r="C262" s="65" t="s">
        <v>233</v>
      </c>
      <c r="D262" s="27" t="s">
        <v>38</v>
      </c>
      <c r="E262" s="53">
        <v>1</v>
      </c>
      <c r="F262" s="25"/>
      <c r="G262" s="26"/>
      <c r="I262" s="3"/>
    </row>
    <row r="263" spans="1:9" ht="25.5">
      <c r="A263" s="23" t="s">
        <v>1059</v>
      </c>
      <c r="B263" s="65" t="s">
        <v>234</v>
      </c>
      <c r="C263" s="65" t="s">
        <v>235</v>
      </c>
      <c r="D263" s="27" t="s">
        <v>38</v>
      </c>
      <c r="E263" s="53">
        <v>1</v>
      </c>
      <c r="F263" s="25"/>
      <c r="G263" s="26"/>
      <c r="I263" s="3"/>
    </row>
    <row r="264" spans="1:9" ht="25.5">
      <c r="A264" s="23" t="s">
        <v>1060</v>
      </c>
      <c r="B264" s="65" t="s">
        <v>238</v>
      </c>
      <c r="C264" s="65" t="s">
        <v>239</v>
      </c>
      <c r="D264" s="27" t="s">
        <v>21</v>
      </c>
      <c r="E264" s="53">
        <v>20</v>
      </c>
      <c r="F264" s="25"/>
      <c r="G264" s="26"/>
      <c r="I264" s="3"/>
    </row>
    <row r="265" spans="1:9">
      <c r="A265" s="23" t="s">
        <v>1061</v>
      </c>
      <c r="B265" s="65" t="s">
        <v>240</v>
      </c>
      <c r="C265" s="65" t="s">
        <v>241</v>
      </c>
      <c r="D265" s="27" t="s">
        <v>21</v>
      </c>
      <c r="E265" s="53">
        <v>0.2</v>
      </c>
      <c r="F265" s="25"/>
      <c r="G265" s="26"/>
      <c r="I265" s="3"/>
    </row>
    <row r="266" spans="1:9" ht="25.5">
      <c r="A266" s="23" t="s">
        <v>1062</v>
      </c>
      <c r="B266" s="65" t="s">
        <v>242</v>
      </c>
      <c r="C266" s="65" t="s">
        <v>243</v>
      </c>
      <c r="D266" s="27" t="s">
        <v>21</v>
      </c>
      <c r="E266" s="53">
        <v>0.1</v>
      </c>
      <c r="F266" s="25"/>
      <c r="G266" s="26"/>
      <c r="I266" s="3"/>
    </row>
    <row r="267" spans="1:9">
      <c r="A267" s="23" t="s">
        <v>1063</v>
      </c>
      <c r="B267" s="65" t="s">
        <v>246</v>
      </c>
      <c r="C267" s="65" t="s">
        <v>247</v>
      </c>
      <c r="D267" s="27" t="s">
        <v>21</v>
      </c>
      <c r="E267" s="53">
        <v>0.2</v>
      </c>
      <c r="F267" s="25"/>
      <c r="G267" s="26"/>
      <c r="I267" s="3"/>
    </row>
    <row r="268" spans="1:9">
      <c r="A268" s="23" t="s">
        <v>1064</v>
      </c>
      <c r="B268" s="65" t="s">
        <v>250</v>
      </c>
      <c r="C268" s="65" t="s">
        <v>251</v>
      </c>
      <c r="D268" s="27" t="s">
        <v>21</v>
      </c>
      <c r="E268" s="53">
        <v>0.3</v>
      </c>
      <c r="F268" s="25"/>
      <c r="G268" s="26"/>
      <c r="I268" s="3"/>
    </row>
    <row r="269" spans="1:9">
      <c r="A269" s="23" t="s">
        <v>1065</v>
      </c>
      <c r="B269" s="65" t="s">
        <v>255</v>
      </c>
      <c r="C269" s="65" t="s">
        <v>256</v>
      </c>
      <c r="D269" s="27" t="s">
        <v>21</v>
      </c>
      <c r="E269" s="53">
        <v>4</v>
      </c>
      <c r="F269" s="25"/>
      <c r="G269" s="26"/>
      <c r="I269" s="3"/>
    </row>
    <row r="270" spans="1:9" ht="25.5">
      <c r="A270" s="23" t="s">
        <v>1066</v>
      </c>
      <c r="B270" s="65" t="s">
        <v>257</v>
      </c>
      <c r="C270" s="65" t="s">
        <v>258</v>
      </c>
      <c r="D270" s="27" t="s">
        <v>21</v>
      </c>
      <c r="E270" s="53">
        <v>1</v>
      </c>
      <c r="F270" s="25"/>
      <c r="G270" s="26"/>
      <c r="I270" s="3"/>
    </row>
    <row r="271" spans="1:9">
      <c r="A271" s="23" t="s">
        <v>1067</v>
      </c>
      <c r="B271" s="65" t="s">
        <v>259</v>
      </c>
      <c r="C271" s="65" t="s">
        <v>260</v>
      </c>
      <c r="D271" s="27" t="s">
        <v>21</v>
      </c>
      <c r="E271" s="53">
        <v>0.2</v>
      </c>
      <c r="F271" s="25"/>
      <c r="G271" s="26"/>
      <c r="I271" s="3"/>
    </row>
    <row r="272" spans="1:9">
      <c r="A272" s="23" t="s">
        <v>1068</v>
      </c>
      <c r="B272" s="65" t="s">
        <v>261</v>
      </c>
      <c r="C272" s="65" t="s">
        <v>262</v>
      </c>
      <c r="D272" s="27" t="s">
        <v>21</v>
      </c>
      <c r="E272" s="53">
        <v>5</v>
      </c>
      <c r="F272" s="25"/>
      <c r="G272" s="26"/>
      <c r="I272" s="3"/>
    </row>
    <row r="273" spans="1:9">
      <c r="A273" s="23" t="s">
        <v>1069</v>
      </c>
      <c r="B273" s="65" t="s">
        <v>263</v>
      </c>
      <c r="C273" s="65" t="s">
        <v>264</v>
      </c>
      <c r="D273" s="27" t="s">
        <v>21</v>
      </c>
      <c r="E273" s="53">
        <v>0.1</v>
      </c>
      <c r="F273" s="25"/>
      <c r="G273" s="26"/>
      <c r="I273" s="3"/>
    </row>
    <row r="274" spans="1:9">
      <c r="A274" s="23" t="s">
        <v>1070</v>
      </c>
      <c r="B274" s="65" t="s">
        <v>267</v>
      </c>
      <c r="C274" s="65" t="s">
        <v>268</v>
      </c>
      <c r="D274" s="27" t="s">
        <v>269</v>
      </c>
      <c r="E274" s="53">
        <v>10</v>
      </c>
      <c r="F274" s="25"/>
      <c r="G274" s="26"/>
      <c r="I274" s="3"/>
    </row>
    <row r="275" spans="1:9">
      <c r="A275" s="23" t="s">
        <v>1071</v>
      </c>
      <c r="B275" s="65" t="s">
        <v>270</v>
      </c>
      <c r="C275" s="65" t="s">
        <v>271</v>
      </c>
      <c r="D275" s="27" t="s">
        <v>269</v>
      </c>
      <c r="E275" s="53">
        <v>10</v>
      </c>
      <c r="F275" s="25"/>
      <c r="G275" s="26"/>
      <c r="I275" s="3"/>
    </row>
    <row r="276" spans="1:9" ht="25.5">
      <c r="A276" s="23" t="s">
        <v>1072</v>
      </c>
      <c r="B276" s="65" t="s">
        <v>272</v>
      </c>
      <c r="C276" s="65" t="s">
        <v>273</v>
      </c>
      <c r="D276" s="27" t="s">
        <v>38</v>
      </c>
      <c r="E276" s="53">
        <v>15</v>
      </c>
      <c r="F276" s="25"/>
      <c r="G276" s="26"/>
      <c r="I276" s="3"/>
    </row>
    <row r="277" spans="1:9" ht="25.5">
      <c r="A277" s="23" t="s">
        <v>1073</v>
      </c>
      <c r="B277" s="65" t="s">
        <v>274</v>
      </c>
      <c r="C277" s="65" t="s">
        <v>275</v>
      </c>
      <c r="D277" s="27" t="s">
        <v>38</v>
      </c>
      <c r="E277" s="53">
        <v>5</v>
      </c>
      <c r="F277" s="25"/>
      <c r="G277" s="26"/>
      <c r="I277" s="3"/>
    </row>
    <row r="278" spans="1:9" ht="25.5">
      <c r="A278" s="23" t="s">
        <v>1074</v>
      </c>
      <c r="B278" s="65" t="s">
        <v>276</v>
      </c>
      <c r="C278" s="65" t="s">
        <v>277</v>
      </c>
      <c r="D278" s="27" t="s">
        <v>38</v>
      </c>
      <c r="E278" s="53">
        <v>5</v>
      </c>
      <c r="F278" s="25"/>
      <c r="G278" s="26"/>
      <c r="I278" s="3"/>
    </row>
    <row r="279" spans="1:9" ht="25.5">
      <c r="A279" s="23" t="s">
        <v>1075</v>
      </c>
      <c r="B279" s="65" t="s">
        <v>278</v>
      </c>
      <c r="C279" s="65" t="s">
        <v>279</v>
      </c>
      <c r="D279" s="27" t="s">
        <v>38</v>
      </c>
      <c r="E279" s="53">
        <v>1</v>
      </c>
      <c r="F279" s="25"/>
      <c r="G279" s="26"/>
      <c r="I279" s="3"/>
    </row>
    <row r="280" spans="1:9" ht="25.5">
      <c r="A280" s="23" t="s">
        <v>1076</v>
      </c>
      <c r="B280" s="65" t="s">
        <v>280</v>
      </c>
      <c r="C280" s="65" t="s">
        <v>281</v>
      </c>
      <c r="D280" s="27" t="s">
        <v>38</v>
      </c>
      <c r="E280" s="53">
        <v>1</v>
      </c>
      <c r="F280" s="25"/>
      <c r="G280" s="26"/>
      <c r="I280" s="3"/>
    </row>
    <row r="281" spans="1:9" ht="25.5">
      <c r="A281" s="23" t="s">
        <v>1077</v>
      </c>
      <c r="B281" s="65" t="s">
        <v>282</v>
      </c>
      <c r="C281" s="65" t="s">
        <v>283</v>
      </c>
      <c r="D281" s="27" t="s">
        <v>61</v>
      </c>
      <c r="E281" s="53">
        <v>16</v>
      </c>
      <c r="F281" s="25"/>
      <c r="G281" s="26"/>
      <c r="I281" s="3"/>
    </row>
    <row r="282" spans="1:9">
      <c r="A282" s="23" t="s">
        <v>1078</v>
      </c>
      <c r="B282" s="65" t="s">
        <v>284</v>
      </c>
      <c r="C282" s="65" t="s">
        <v>285</v>
      </c>
      <c r="D282" s="27" t="s">
        <v>21</v>
      </c>
      <c r="E282" s="53">
        <v>0.2</v>
      </c>
      <c r="F282" s="25"/>
      <c r="G282" s="26"/>
      <c r="I282" s="3"/>
    </row>
    <row r="283" spans="1:9">
      <c r="A283" s="23" t="s">
        <v>1079</v>
      </c>
      <c r="B283" s="65" t="s">
        <v>286</v>
      </c>
      <c r="C283" s="65" t="s">
        <v>287</v>
      </c>
      <c r="D283" s="27" t="s">
        <v>21</v>
      </c>
      <c r="E283" s="53">
        <v>0.5</v>
      </c>
      <c r="F283" s="25"/>
      <c r="G283" s="26"/>
      <c r="I283" s="3"/>
    </row>
    <row r="284" spans="1:9">
      <c r="A284" s="23" t="s">
        <v>1080</v>
      </c>
      <c r="B284" s="65" t="s">
        <v>288</v>
      </c>
      <c r="C284" s="65" t="s">
        <v>289</v>
      </c>
      <c r="D284" s="27" t="s">
        <v>5</v>
      </c>
      <c r="E284" s="53">
        <v>3</v>
      </c>
      <c r="F284" s="25"/>
      <c r="G284" s="26"/>
      <c r="I284" s="3"/>
    </row>
    <row r="285" spans="1:9">
      <c r="A285" s="23" t="s">
        <v>1081</v>
      </c>
      <c r="B285" s="65" t="s">
        <v>290</v>
      </c>
      <c r="C285" s="65" t="s">
        <v>291</v>
      </c>
      <c r="D285" s="27" t="s">
        <v>21</v>
      </c>
      <c r="E285" s="53">
        <v>0.5</v>
      </c>
      <c r="F285" s="25"/>
      <c r="G285" s="26"/>
      <c r="I285" s="3"/>
    </row>
    <row r="286" spans="1:9" ht="25.5">
      <c r="A286" s="23" t="s">
        <v>1082</v>
      </c>
      <c r="B286" s="65" t="s">
        <v>292</v>
      </c>
      <c r="C286" s="65" t="s">
        <v>293</v>
      </c>
      <c r="D286" s="27" t="s">
        <v>38</v>
      </c>
      <c r="E286" s="53">
        <v>20</v>
      </c>
      <c r="F286" s="25"/>
      <c r="G286" s="26"/>
      <c r="I286" s="3"/>
    </row>
    <row r="287" spans="1:9" ht="38.25">
      <c r="A287" s="23" t="s">
        <v>1083</v>
      </c>
      <c r="B287" s="65" t="s">
        <v>296</v>
      </c>
      <c r="C287" s="65" t="s">
        <v>298</v>
      </c>
      <c r="D287" s="27" t="s">
        <v>21</v>
      </c>
      <c r="E287" s="53">
        <v>0.3</v>
      </c>
      <c r="F287" s="25"/>
      <c r="G287" s="26"/>
      <c r="I287" s="3"/>
    </row>
    <row r="288" spans="1:9">
      <c r="A288" s="23" t="s">
        <v>1084</v>
      </c>
      <c r="B288" s="65" t="s">
        <v>299</v>
      </c>
      <c r="C288" s="65" t="s">
        <v>300</v>
      </c>
      <c r="D288" s="27" t="s">
        <v>21</v>
      </c>
      <c r="E288" s="53">
        <v>1</v>
      </c>
      <c r="F288" s="25"/>
      <c r="G288" s="26"/>
      <c r="I288" s="3"/>
    </row>
    <row r="289" spans="1:9">
      <c r="A289" s="23" t="s">
        <v>1085</v>
      </c>
      <c r="B289" s="65" t="s">
        <v>301</v>
      </c>
      <c r="C289" s="65" t="s">
        <v>302</v>
      </c>
      <c r="D289" s="27" t="s">
        <v>21</v>
      </c>
      <c r="E289" s="53">
        <v>5</v>
      </c>
      <c r="F289" s="25"/>
      <c r="G289" s="26"/>
      <c r="I289" s="3"/>
    </row>
    <row r="290" spans="1:9">
      <c r="A290" s="23" t="s">
        <v>1086</v>
      </c>
      <c r="B290" s="65" t="s">
        <v>303</v>
      </c>
      <c r="C290" s="65" t="s">
        <v>304</v>
      </c>
      <c r="D290" s="27" t="s">
        <v>21</v>
      </c>
      <c r="E290" s="53">
        <v>1</v>
      </c>
      <c r="F290" s="25"/>
      <c r="G290" s="26"/>
      <c r="I290" s="3"/>
    </row>
    <row r="291" spans="1:9">
      <c r="A291" s="23" t="s">
        <v>1087</v>
      </c>
      <c r="B291" s="65" t="s">
        <v>305</v>
      </c>
      <c r="C291" s="65" t="s">
        <v>306</v>
      </c>
      <c r="D291" s="27" t="s">
        <v>21</v>
      </c>
      <c r="E291" s="53">
        <v>1.5</v>
      </c>
      <c r="F291" s="25"/>
      <c r="G291" s="26"/>
      <c r="I291" s="3"/>
    </row>
    <row r="292" spans="1:9">
      <c r="A292" s="23" t="s">
        <v>1088</v>
      </c>
      <c r="B292" s="65" t="s">
        <v>307</v>
      </c>
      <c r="C292" s="65" t="s">
        <v>308</v>
      </c>
      <c r="D292" s="27" t="s">
        <v>21</v>
      </c>
      <c r="E292" s="53">
        <v>1</v>
      </c>
      <c r="F292" s="25"/>
      <c r="G292" s="26"/>
      <c r="I292" s="3"/>
    </row>
    <row r="293" spans="1:9" ht="25.5">
      <c r="A293" s="23" t="s">
        <v>1089</v>
      </c>
      <c r="B293" s="65" t="s">
        <v>309</v>
      </c>
      <c r="C293" s="65" t="s">
        <v>310</v>
      </c>
      <c r="D293" s="27" t="s">
        <v>38</v>
      </c>
      <c r="E293" s="53">
        <v>1</v>
      </c>
      <c r="F293" s="25"/>
      <c r="G293" s="26"/>
      <c r="I293" s="3"/>
    </row>
    <row r="294" spans="1:9">
      <c r="A294" s="23" t="s">
        <v>1090</v>
      </c>
      <c r="B294" s="65" t="s">
        <v>311</v>
      </c>
      <c r="C294" s="65" t="s">
        <v>312</v>
      </c>
      <c r="D294" s="27" t="s">
        <v>21</v>
      </c>
      <c r="E294" s="53">
        <v>1</v>
      </c>
      <c r="F294" s="25"/>
      <c r="G294" s="26"/>
      <c r="I294" s="3"/>
    </row>
    <row r="295" spans="1:9" ht="25.5">
      <c r="A295" s="23" t="s">
        <v>1091</v>
      </c>
      <c r="B295" s="65" t="s">
        <v>313</v>
      </c>
      <c r="C295" s="65" t="s">
        <v>314</v>
      </c>
      <c r="D295" s="27" t="s">
        <v>38</v>
      </c>
      <c r="E295" s="53">
        <v>1</v>
      </c>
      <c r="F295" s="25"/>
      <c r="G295" s="26"/>
      <c r="I295" s="3"/>
    </row>
    <row r="296" spans="1:9">
      <c r="A296" s="23" t="s">
        <v>1092</v>
      </c>
      <c r="B296" s="65" t="s">
        <v>316</v>
      </c>
      <c r="C296" s="65" t="s">
        <v>317</v>
      </c>
      <c r="D296" s="27" t="s">
        <v>21</v>
      </c>
      <c r="E296" s="53">
        <v>10</v>
      </c>
      <c r="F296" s="25"/>
      <c r="G296" s="26"/>
      <c r="I296" s="3"/>
    </row>
    <row r="297" spans="1:9" ht="25.5">
      <c r="A297" s="23" t="s">
        <v>1093</v>
      </c>
      <c r="B297" s="65" t="s">
        <v>318</v>
      </c>
      <c r="C297" s="65" t="s">
        <v>319</v>
      </c>
      <c r="D297" s="27" t="s">
        <v>38</v>
      </c>
      <c r="E297" s="53">
        <v>1</v>
      </c>
      <c r="F297" s="25"/>
      <c r="G297" s="26"/>
      <c r="I297" s="3"/>
    </row>
    <row r="298" spans="1:9">
      <c r="A298" s="23" t="s">
        <v>1094</v>
      </c>
      <c r="B298" s="65" t="s">
        <v>320</v>
      </c>
      <c r="C298" s="65" t="s">
        <v>321</v>
      </c>
      <c r="D298" s="27" t="s">
        <v>142</v>
      </c>
      <c r="E298" s="53">
        <v>150</v>
      </c>
      <c r="F298" s="25"/>
      <c r="G298" s="26"/>
      <c r="I298" s="3"/>
    </row>
    <row r="299" spans="1:9" ht="25.5">
      <c r="A299" s="23" t="s">
        <v>1095</v>
      </c>
      <c r="B299" s="65" t="s">
        <v>323</v>
      </c>
      <c r="C299" s="65" t="s">
        <v>324</v>
      </c>
      <c r="D299" s="27" t="s">
        <v>38</v>
      </c>
      <c r="E299" s="53">
        <v>5</v>
      </c>
      <c r="F299" s="25"/>
      <c r="G299" s="26"/>
      <c r="I299" s="3"/>
    </row>
    <row r="300" spans="1:9" ht="25.5">
      <c r="A300" s="23" t="s">
        <v>1096</v>
      </c>
      <c r="B300" s="65" t="s">
        <v>325</v>
      </c>
      <c r="C300" s="65" t="s">
        <v>326</v>
      </c>
      <c r="D300" s="27" t="s">
        <v>38</v>
      </c>
      <c r="E300" s="53">
        <v>4</v>
      </c>
      <c r="F300" s="25"/>
      <c r="G300" s="26"/>
      <c r="I300" s="3"/>
    </row>
    <row r="301" spans="1:9" ht="25.5">
      <c r="A301" s="23" t="s">
        <v>1097</v>
      </c>
      <c r="B301" s="65" t="s">
        <v>327</v>
      </c>
      <c r="C301" s="65" t="s">
        <v>328</v>
      </c>
      <c r="D301" s="27" t="s">
        <v>38</v>
      </c>
      <c r="E301" s="53">
        <v>2</v>
      </c>
      <c r="F301" s="25"/>
      <c r="G301" s="26"/>
      <c r="I301" s="3"/>
    </row>
    <row r="302" spans="1:9" ht="25.5">
      <c r="A302" s="23" t="s">
        <v>1098</v>
      </c>
      <c r="B302" s="65" t="s">
        <v>329</v>
      </c>
      <c r="C302" s="65" t="s">
        <v>330</v>
      </c>
      <c r="D302" s="27" t="s">
        <v>21</v>
      </c>
      <c r="E302" s="53">
        <v>0.1</v>
      </c>
      <c r="F302" s="25"/>
      <c r="G302" s="26"/>
      <c r="I302" s="3"/>
    </row>
    <row r="303" spans="1:9" ht="38.25">
      <c r="A303" s="23" t="s">
        <v>1099</v>
      </c>
      <c r="B303" s="65" t="s">
        <v>331</v>
      </c>
      <c r="C303" s="65" t="s">
        <v>332</v>
      </c>
      <c r="D303" s="27" t="s">
        <v>38</v>
      </c>
      <c r="E303" s="53">
        <v>9</v>
      </c>
      <c r="F303" s="25"/>
      <c r="G303" s="26"/>
      <c r="I303" s="3"/>
    </row>
    <row r="304" spans="1:9">
      <c r="A304" s="23" t="s">
        <v>1100</v>
      </c>
      <c r="B304" s="65" t="s">
        <v>333</v>
      </c>
      <c r="C304" s="65" t="s">
        <v>334</v>
      </c>
      <c r="D304" s="27" t="s">
        <v>21</v>
      </c>
      <c r="E304" s="53">
        <v>0.3</v>
      </c>
      <c r="F304" s="25"/>
      <c r="G304" s="26"/>
      <c r="I304" s="3"/>
    </row>
    <row r="305" spans="1:9" ht="25.5">
      <c r="A305" s="23" t="s">
        <v>1101</v>
      </c>
      <c r="B305" s="65" t="s">
        <v>335</v>
      </c>
      <c r="C305" s="65" t="s">
        <v>336</v>
      </c>
      <c r="D305" s="27" t="s">
        <v>38</v>
      </c>
      <c r="E305" s="53">
        <v>9</v>
      </c>
      <c r="F305" s="25"/>
      <c r="G305" s="26"/>
      <c r="I305" s="3"/>
    </row>
    <row r="306" spans="1:9" ht="25.5">
      <c r="A306" s="23" t="s">
        <v>1102</v>
      </c>
      <c r="B306" s="65" t="s">
        <v>337</v>
      </c>
      <c r="C306" s="65" t="s">
        <v>338</v>
      </c>
      <c r="D306" s="27" t="s">
        <v>38</v>
      </c>
      <c r="E306" s="53">
        <v>9</v>
      </c>
      <c r="F306" s="25"/>
      <c r="G306" s="26"/>
      <c r="I306" s="3"/>
    </row>
    <row r="307" spans="1:9">
      <c r="A307" s="23" t="s">
        <v>1103</v>
      </c>
      <c r="B307" s="65" t="s">
        <v>339</v>
      </c>
      <c r="C307" s="65" t="s">
        <v>340</v>
      </c>
      <c r="D307" s="27" t="s">
        <v>21</v>
      </c>
      <c r="E307" s="53">
        <v>1</v>
      </c>
      <c r="F307" s="25"/>
      <c r="G307" s="26"/>
      <c r="I307" s="3"/>
    </row>
    <row r="308" spans="1:9" ht="25.5">
      <c r="A308" s="23" t="s">
        <v>1104</v>
      </c>
      <c r="B308" s="65" t="s">
        <v>341</v>
      </c>
      <c r="C308" s="65" t="s">
        <v>342</v>
      </c>
      <c r="D308" s="27" t="s">
        <v>38</v>
      </c>
      <c r="E308" s="53">
        <v>16</v>
      </c>
      <c r="F308" s="25"/>
      <c r="G308" s="26"/>
      <c r="I308" s="3"/>
    </row>
    <row r="309" spans="1:9" ht="25.5">
      <c r="A309" s="23" t="s">
        <v>1105</v>
      </c>
      <c r="B309" s="65" t="s">
        <v>345</v>
      </c>
      <c r="C309" s="65" t="s">
        <v>346</v>
      </c>
      <c r="D309" s="27" t="s">
        <v>21</v>
      </c>
      <c r="E309" s="53">
        <v>0.3</v>
      </c>
      <c r="F309" s="25"/>
      <c r="G309" s="26"/>
      <c r="I309" s="3"/>
    </row>
    <row r="310" spans="1:9">
      <c r="A310" s="23" t="s">
        <v>1106</v>
      </c>
      <c r="B310" s="65" t="s">
        <v>348</v>
      </c>
      <c r="C310" s="65" t="s">
        <v>349</v>
      </c>
      <c r="D310" s="27" t="s">
        <v>142</v>
      </c>
      <c r="E310" s="53">
        <v>2</v>
      </c>
      <c r="F310" s="25"/>
      <c r="G310" s="26"/>
      <c r="I310" s="3"/>
    </row>
    <row r="311" spans="1:9">
      <c r="A311" s="23" t="s">
        <v>1107</v>
      </c>
      <c r="B311" s="65" t="s">
        <v>350</v>
      </c>
      <c r="C311" s="65" t="s">
        <v>351</v>
      </c>
      <c r="D311" s="27" t="s">
        <v>21</v>
      </c>
      <c r="E311" s="53">
        <v>0.5</v>
      </c>
      <c r="F311" s="25"/>
      <c r="G311" s="26"/>
      <c r="I311" s="3"/>
    </row>
    <row r="312" spans="1:9" ht="38.25">
      <c r="A312" s="23" t="s">
        <v>1108</v>
      </c>
      <c r="B312" s="65" t="s">
        <v>352</v>
      </c>
      <c r="C312" s="65" t="s">
        <v>353</v>
      </c>
      <c r="D312" s="27" t="s">
        <v>38</v>
      </c>
      <c r="E312" s="53">
        <v>9</v>
      </c>
      <c r="F312" s="25"/>
      <c r="G312" s="26"/>
      <c r="I312" s="3"/>
    </row>
    <row r="313" spans="1:9" ht="38.25">
      <c r="A313" s="23" t="s">
        <v>1109</v>
      </c>
      <c r="B313" s="65" t="s">
        <v>354</v>
      </c>
      <c r="C313" s="65" t="s">
        <v>355</v>
      </c>
      <c r="D313" s="27" t="s">
        <v>38</v>
      </c>
      <c r="E313" s="53">
        <v>4</v>
      </c>
      <c r="F313" s="25"/>
      <c r="G313" s="26"/>
      <c r="I313" s="3"/>
    </row>
    <row r="314" spans="1:9" ht="25.5">
      <c r="A314" s="23" t="s">
        <v>1110</v>
      </c>
      <c r="B314" s="65" t="s">
        <v>356</v>
      </c>
      <c r="C314" s="65" t="s">
        <v>357</v>
      </c>
      <c r="D314" s="27" t="s">
        <v>38</v>
      </c>
      <c r="E314" s="53">
        <v>5</v>
      </c>
      <c r="F314" s="25"/>
      <c r="G314" s="26"/>
      <c r="I314" s="3"/>
    </row>
    <row r="315" spans="1:9" ht="25.5">
      <c r="A315" s="23" t="s">
        <v>1111</v>
      </c>
      <c r="B315" s="65" t="s">
        <v>358</v>
      </c>
      <c r="C315" s="65" t="s">
        <v>359</v>
      </c>
      <c r="D315" s="27" t="s">
        <v>38</v>
      </c>
      <c r="E315" s="53">
        <v>4</v>
      </c>
      <c r="F315" s="25"/>
      <c r="G315" s="26"/>
      <c r="I315" s="3"/>
    </row>
    <row r="316" spans="1:9" ht="38.25">
      <c r="A316" s="23" t="s">
        <v>1112</v>
      </c>
      <c r="B316" s="65" t="s">
        <v>360</v>
      </c>
      <c r="C316" s="65" t="s">
        <v>361</v>
      </c>
      <c r="D316" s="27" t="s">
        <v>142</v>
      </c>
      <c r="E316" s="53">
        <v>16</v>
      </c>
      <c r="F316" s="25"/>
      <c r="G316" s="26"/>
    </row>
    <row r="317" spans="1:9">
      <c r="A317" s="23" t="s">
        <v>1113</v>
      </c>
      <c r="B317" s="65" t="s">
        <v>362</v>
      </c>
      <c r="C317" s="65" t="s">
        <v>363</v>
      </c>
      <c r="D317" s="27" t="s">
        <v>21</v>
      </c>
      <c r="E317" s="53">
        <v>0.5</v>
      </c>
      <c r="F317" s="25"/>
      <c r="G317" s="26"/>
    </row>
    <row r="318" spans="1:9" ht="25.5">
      <c r="A318" s="23" t="s">
        <v>1114</v>
      </c>
      <c r="B318" s="65" t="s">
        <v>364</v>
      </c>
      <c r="C318" s="65" t="s">
        <v>365</v>
      </c>
      <c r="D318" s="27" t="s">
        <v>38</v>
      </c>
      <c r="E318" s="53">
        <v>13</v>
      </c>
      <c r="F318" s="25"/>
      <c r="G318" s="26"/>
    </row>
    <row r="319" spans="1:9" ht="25.5">
      <c r="A319" s="23" t="s">
        <v>1115</v>
      </c>
      <c r="B319" s="65" t="s">
        <v>366</v>
      </c>
      <c r="C319" s="65" t="s">
        <v>367</v>
      </c>
      <c r="D319" s="27" t="s">
        <v>38</v>
      </c>
      <c r="E319" s="53">
        <v>16</v>
      </c>
      <c r="F319" s="25"/>
      <c r="G319" s="26"/>
    </row>
    <row r="320" spans="1:9" ht="25.5">
      <c r="A320" s="23" t="s">
        <v>1116</v>
      </c>
      <c r="B320" s="65" t="s">
        <v>370</v>
      </c>
      <c r="C320" s="65" t="s">
        <v>371</v>
      </c>
      <c r="D320" s="27" t="s">
        <v>38</v>
      </c>
      <c r="E320" s="53">
        <v>1</v>
      </c>
      <c r="F320" s="25"/>
      <c r="G320" s="26"/>
    </row>
    <row r="321" spans="1:9" ht="25.5">
      <c r="A321" s="23" t="s">
        <v>1117</v>
      </c>
      <c r="B321" s="65" t="s">
        <v>372</v>
      </c>
      <c r="C321" s="65" t="s">
        <v>373</v>
      </c>
      <c r="D321" s="27" t="s">
        <v>38</v>
      </c>
      <c r="E321" s="53">
        <v>1</v>
      </c>
      <c r="F321" s="25"/>
      <c r="G321" s="26"/>
    </row>
    <row r="322" spans="1:9">
      <c r="A322" s="23" t="s">
        <v>1118</v>
      </c>
      <c r="B322" s="65" t="s">
        <v>374</v>
      </c>
      <c r="C322" s="65" t="s">
        <v>375</v>
      </c>
      <c r="D322" s="27" t="s">
        <v>142</v>
      </c>
      <c r="E322" s="53">
        <v>2</v>
      </c>
      <c r="F322" s="25"/>
      <c r="G322" s="26"/>
    </row>
    <row r="323" spans="1:9">
      <c r="A323" s="101"/>
      <c r="B323" s="102" t="s">
        <v>376</v>
      </c>
      <c r="C323" s="103"/>
      <c r="D323" s="104"/>
      <c r="E323" s="105"/>
      <c r="F323" s="105"/>
      <c r="G323" s="106"/>
      <c r="I323" s="85"/>
    </row>
    <row r="324" spans="1:9">
      <c r="A324" s="14"/>
      <c r="B324" s="61" t="s">
        <v>4</v>
      </c>
      <c r="C324" s="70"/>
      <c r="D324" s="36"/>
      <c r="E324" s="52"/>
      <c r="F324" s="16"/>
      <c r="G324" s="37"/>
      <c r="I324" s="18"/>
    </row>
    <row r="325" spans="1:9">
      <c r="A325" s="19"/>
      <c r="B325" s="77" t="s">
        <v>377</v>
      </c>
      <c r="C325" s="62"/>
      <c r="D325" s="20"/>
      <c r="E325" s="21">
        <v>172</v>
      </c>
      <c r="F325" s="21"/>
      <c r="G325" s="22"/>
      <c r="I325" s="38"/>
    </row>
    <row r="326" spans="1:9" ht="38.25">
      <c r="A326" s="23" t="s">
        <v>1119</v>
      </c>
      <c r="B326" s="65" t="s">
        <v>378</v>
      </c>
      <c r="C326" s="65" t="s">
        <v>379</v>
      </c>
      <c r="D326" s="27" t="s">
        <v>5</v>
      </c>
      <c r="E326" s="25">
        <v>50</v>
      </c>
      <c r="F326" s="25"/>
      <c r="G326" s="26"/>
      <c r="I326" s="39"/>
    </row>
    <row r="327" spans="1:9">
      <c r="A327" s="23" t="s">
        <v>1120</v>
      </c>
      <c r="B327" s="65" t="s">
        <v>378</v>
      </c>
      <c r="C327" s="65" t="s">
        <v>380</v>
      </c>
      <c r="D327" s="27" t="s">
        <v>5</v>
      </c>
      <c r="E327" s="25">
        <v>20</v>
      </c>
      <c r="F327" s="25"/>
      <c r="G327" s="26"/>
      <c r="I327" s="39"/>
    </row>
    <row r="328" spans="1:9">
      <c r="A328" s="23" t="s">
        <v>1121</v>
      </c>
      <c r="B328" s="65" t="s">
        <v>381</v>
      </c>
      <c r="C328" s="65" t="s">
        <v>382</v>
      </c>
      <c r="D328" s="27" t="s">
        <v>5</v>
      </c>
      <c r="E328" s="25">
        <v>20</v>
      </c>
      <c r="F328" s="25"/>
      <c r="G328" s="26"/>
      <c r="I328" s="39"/>
    </row>
    <row r="329" spans="1:9">
      <c r="A329" s="23" t="s">
        <v>1122</v>
      </c>
      <c r="B329" s="65" t="s">
        <v>381</v>
      </c>
      <c r="C329" s="65" t="s">
        <v>383</v>
      </c>
      <c r="D329" s="27" t="s">
        <v>5</v>
      </c>
      <c r="E329" s="25">
        <v>20</v>
      </c>
      <c r="F329" s="25"/>
      <c r="G329" s="26"/>
      <c r="I329" s="39"/>
    </row>
    <row r="330" spans="1:9">
      <c r="A330" s="23" t="s">
        <v>1123</v>
      </c>
      <c r="B330" s="65" t="s">
        <v>381</v>
      </c>
      <c r="C330" s="65" t="s">
        <v>384</v>
      </c>
      <c r="D330" s="27" t="s">
        <v>5</v>
      </c>
      <c r="E330" s="25">
        <v>20</v>
      </c>
      <c r="F330" s="25"/>
      <c r="G330" s="26"/>
      <c r="I330" s="39"/>
    </row>
    <row r="331" spans="1:9">
      <c r="A331" s="23" t="s">
        <v>1124</v>
      </c>
      <c r="B331" s="65" t="s">
        <v>381</v>
      </c>
      <c r="C331" s="65" t="s">
        <v>385</v>
      </c>
      <c r="D331" s="27" t="s">
        <v>5</v>
      </c>
      <c r="E331" s="25">
        <v>20</v>
      </c>
      <c r="F331" s="25"/>
      <c r="G331" s="26"/>
      <c r="I331" s="39"/>
    </row>
    <row r="332" spans="1:9">
      <c r="A332" s="23" t="s">
        <v>1125</v>
      </c>
      <c r="B332" s="65" t="s">
        <v>381</v>
      </c>
      <c r="C332" s="65" t="s">
        <v>386</v>
      </c>
      <c r="D332" s="27" t="s">
        <v>5</v>
      </c>
      <c r="E332" s="25">
        <v>10</v>
      </c>
      <c r="F332" s="25"/>
      <c r="G332" s="26"/>
      <c r="I332" s="39"/>
    </row>
    <row r="333" spans="1:9">
      <c r="A333" s="23" t="s">
        <v>1126</v>
      </c>
      <c r="B333" s="65" t="s">
        <v>387</v>
      </c>
      <c r="C333" s="65" t="s">
        <v>388</v>
      </c>
      <c r="D333" s="27" t="s">
        <v>5</v>
      </c>
      <c r="E333" s="25">
        <v>6</v>
      </c>
      <c r="F333" s="25"/>
      <c r="G333" s="26"/>
      <c r="I333" s="39"/>
    </row>
    <row r="334" spans="1:9">
      <c r="A334" s="23" t="s">
        <v>1127</v>
      </c>
      <c r="B334" s="65" t="s">
        <v>387</v>
      </c>
      <c r="C334" s="65" t="s">
        <v>389</v>
      </c>
      <c r="D334" s="27" t="s">
        <v>5</v>
      </c>
      <c r="E334" s="25">
        <v>6</v>
      </c>
      <c r="F334" s="25"/>
      <c r="G334" s="26"/>
      <c r="I334" s="39"/>
    </row>
    <row r="335" spans="1:9">
      <c r="A335" s="19"/>
      <c r="B335" s="77" t="s">
        <v>390</v>
      </c>
      <c r="C335" s="62"/>
      <c r="D335" s="20"/>
      <c r="E335" s="21">
        <v>162</v>
      </c>
      <c r="F335" s="21"/>
      <c r="G335" s="22"/>
      <c r="I335" s="38"/>
    </row>
    <row r="336" spans="1:9">
      <c r="A336" s="23" t="s">
        <v>1128</v>
      </c>
      <c r="B336" s="65" t="s">
        <v>391</v>
      </c>
      <c r="C336" s="65" t="s">
        <v>392</v>
      </c>
      <c r="D336" s="27" t="s">
        <v>5</v>
      </c>
      <c r="E336" s="25">
        <v>5</v>
      </c>
      <c r="F336" s="25"/>
      <c r="G336" s="26"/>
      <c r="I336" s="39"/>
    </row>
    <row r="337" spans="1:9">
      <c r="A337" s="23" t="s">
        <v>1129</v>
      </c>
      <c r="B337" s="65" t="s">
        <v>391</v>
      </c>
      <c r="C337" s="65" t="s">
        <v>393</v>
      </c>
      <c r="D337" s="27" t="s">
        <v>5</v>
      </c>
      <c r="E337" s="25">
        <v>5</v>
      </c>
      <c r="F337" s="25"/>
      <c r="G337" s="26"/>
      <c r="I337" s="39"/>
    </row>
    <row r="338" spans="1:9">
      <c r="A338" s="23" t="s">
        <v>1130</v>
      </c>
      <c r="B338" s="65" t="s">
        <v>394</v>
      </c>
      <c r="C338" s="65" t="s">
        <v>395</v>
      </c>
      <c r="D338" s="27" t="s">
        <v>5</v>
      </c>
      <c r="E338" s="25">
        <v>10</v>
      </c>
      <c r="F338" s="25"/>
      <c r="G338" s="26"/>
      <c r="I338" s="39"/>
    </row>
    <row r="339" spans="1:9">
      <c r="A339" s="23" t="s">
        <v>1131</v>
      </c>
      <c r="B339" s="65" t="s">
        <v>394</v>
      </c>
      <c r="C339" s="65" t="s">
        <v>396</v>
      </c>
      <c r="D339" s="27" t="s">
        <v>5</v>
      </c>
      <c r="E339" s="25">
        <v>10</v>
      </c>
      <c r="F339" s="25"/>
      <c r="G339" s="26"/>
      <c r="I339" s="39"/>
    </row>
    <row r="340" spans="1:9">
      <c r="A340" s="23" t="s">
        <v>1132</v>
      </c>
      <c r="B340" s="65" t="s">
        <v>394</v>
      </c>
      <c r="C340" s="65" t="s">
        <v>397</v>
      </c>
      <c r="D340" s="27" t="s">
        <v>5</v>
      </c>
      <c r="E340" s="25">
        <v>5</v>
      </c>
      <c r="F340" s="25"/>
      <c r="G340" s="26"/>
      <c r="I340" s="39"/>
    </row>
    <row r="341" spans="1:9">
      <c r="A341" s="23" t="s">
        <v>1133</v>
      </c>
      <c r="B341" s="65" t="s">
        <v>394</v>
      </c>
      <c r="C341" s="65" t="s">
        <v>398</v>
      </c>
      <c r="D341" s="27" t="s">
        <v>5</v>
      </c>
      <c r="E341" s="25">
        <v>5</v>
      </c>
      <c r="F341" s="25"/>
      <c r="G341" s="26"/>
      <c r="I341" s="39"/>
    </row>
    <row r="342" spans="1:9">
      <c r="A342" s="23" t="s">
        <v>1134</v>
      </c>
      <c r="B342" s="65" t="s">
        <v>394</v>
      </c>
      <c r="C342" s="65" t="s">
        <v>399</v>
      </c>
      <c r="D342" s="27" t="s">
        <v>5</v>
      </c>
      <c r="E342" s="25">
        <v>2</v>
      </c>
      <c r="F342" s="25"/>
      <c r="G342" s="26"/>
      <c r="I342" s="39"/>
    </row>
    <row r="343" spans="1:9" ht="25.5">
      <c r="A343" s="23" t="s">
        <v>1135</v>
      </c>
      <c r="B343" s="65" t="s">
        <v>400</v>
      </c>
      <c r="C343" s="65" t="s">
        <v>401</v>
      </c>
      <c r="D343" s="27" t="s">
        <v>5</v>
      </c>
      <c r="E343" s="25">
        <v>40</v>
      </c>
      <c r="F343" s="25"/>
      <c r="G343" s="26"/>
      <c r="I343" s="39"/>
    </row>
    <row r="344" spans="1:9" ht="25.5">
      <c r="A344" s="23" t="s">
        <v>1136</v>
      </c>
      <c r="B344" s="65" t="s">
        <v>400</v>
      </c>
      <c r="C344" s="65" t="s">
        <v>402</v>
      </c>
      <c r="D344" s="27" t="s">
        <v>5</v>
      </c>
      <c r="E344" s="25">
        <v>40</v>
      </c>
      <c r="F344" s="25"/>
      <c r="G344" s="26"/>
      <c r="I344" s="39"/>
    </row>
    <row r="345" spans="1:9" ht="25.5">
      <c r="A345" s="23" t="s">
        <v>1137</v>
      </c>
      <c r="B345" s="65" t="s">
        <v>400</v>
      </c>
      <c r="C345" s="65" t="s">
        <v>403</v>
      </c>
      <c r="D345" s="27" t="s">
        <v>5</v>
      </c>
      <c r="E345" s="25">
        <v>40</v>
      </c>
      <c r="F345" s="25"/>
      <c r="G345" s="26"/>
      <c r="I345" s="39"/>
    </row>
    <row r="346" spans="1:9">
      <c r="A346" s="19"/>
      <c r="B346" s="77" t="s">
        <v>404</v>
      </c>
      <c r="C346" s="62"/>
      <c r="D346" s="20"/>
      <c r="E346" s="21">
        <v>140</v>
      </c>
      <c r="F346" s="21"/>
      <c r="G346" s="22"/>
      <c r="I346" s="38"/>
    </row>
    <row r="347" spans="1:9" ht="38.25">
      <c r="A347" s="23" t="s">
        <v>1138</v>
      </c>
      <c r="B347" s="65" t="s">
        <v>405</v>
      </c>
      <c r="C347" s="65" t="s">
        <v>406</v>
      </c>
      <c r="D347" s="27" t="s">
        <v>5</v>
      </c>
      <c r="E347" s="25">
        <v>30</v>
      </c>
      <c r="F347" s="25"/>
      <c r="G347" s="26"/>
      <c r="I347" s="39"/>
    </row>
    <row r="348" spans="1:9" ht="38.25">
      <c r="A348" s="23" t="s">
        <v>1139</v>
      </c>
      <c r="B348" s="65" t="s">
        <v>405</v>
      </c>
      <c r="C348" s="65" t="s">
        <v>407</v>
      </c>
      <c r="D348" s="27" t="s">
        <v>5</v>
      </c>
      <c r="E348" s="25">
        <v>30</v>
      </c>
      <c r="F348" s="25"/>
      <c r="G348" s="26"/>
      <c r="I348" s="39"/>
    </row>
    <row r="349" spans="1:9" ht="38.25">
      <c r="A349" s="23" t="s">
        <v>1140</v>
      </c>
      <c r="B349" s="65" t="s">
        <v>405</v>
      </c>
      <c r="C349" s="65" t="s">
        <v>408</v>
      </c>
      <c r="D349" s="27" t="s">
        <v>5</v>
      </c>
      <c r="E349" s="25">
        <v>30</v>
      </c>
      <c r="F349" s="25"/>
      <c r="G349" s="26"/>
      <c r="I349" s="39"/>
    </row>
    <row r="350" spans="1:9" ht="63.75">
      <c r="A350" s="23" t="s">
        <v>1141</v>
      </c>
      <c r="B350" s="65" t="s">
        <v>409</v>
      </c>
      <c r="C350" s="65" t="s">
        <v>410</v>
      </c>
      <c r="D350" s="32" t="s">
        <v>5</v>
      </c>
      <c r="E350" s="25">
        <v>20</v>
      </c>
      <c r="F350" s="25"/>
      <c r="G350" s="26"/>
      <c r="I350" s="39"/>
    </row>
    <row r="351" spans="1:9" ht="25.5">
      <c r="A351" s="23" t="s">
        <v>1142</v>
      </c>
      <c r="B351" s="65" t="s">
        <v>411</v>
      </c>
      <c r="C351" s="65" t="s">
        <v>412</v>
      </c>
      <c r="D351" s="32" t="s">
        <v>5</v>
      </c>
      <c r="E351" s="25">
        <v>10</v>
      </c>
      <c r="F351" s="25"/>
      <c r="G351" s="26"/>
      <c r="I351" s="39"/>
    </row>
    <row r="352" spans="1:9">
      <c r="A352" s="23" t="s">
        <v>1143</v>
      </c>
      <c r="B352" s="65" t="s">
        <v>413</v>
      </c>
      <c r="C352" s="65"/>
      <c r="D352" s="32" t="s">
        <v>5</v>
      </c>
      <c r="E352" s="25">
        <v>10</v>
      </c>
      <c r="F352" s="25"/>
      <c r="G352" s="26"/>
      <c r="I352" s="39"/>
    </row>
    <row r="353" spans="1:9">
      <c r="A353" s="23" t="s">
        <v>1144</v>
      </c>
      <c r="B353" s="65" t="s">
        <v>414</v>
      </c>
      <c r="C353" s="65"/>
      <c r="D353" s="32" t="s">
        <v>5</v>
      </c>
      <c r="E353" s="25">
        <v>10</v>
      </c>
      <c r="F353" s="25"/>
      <c r="G353" s="26"/>
      <c r="I353" s="39"/>
    </row>
    <row r="354" spans="1:9">
      <c r="A354" s="19"/>
      <c r="B354" s="77" t="s">
        <v>415</v>
      </c>
      <c r="C354" s="62"/>
      <c r="D354" s="20"/>
      <c r="E354" s="21">
        <v>100</v>
      </c>
      <c r="F354" s="21"/>
      <c r="G354" s="22"/>
      <c r="I354" s="38"/>
    </row>
    <row r="355" spans="1:9">
      <c r="A355" s="23" t="s">
        <v>1145</v>
      </c>
      <c r="B355" s="65" t="s">
        <v>416</v>
      </c>
      <c r="C355" s="65" t="s">
        <v>417</v>
      </c>
      <c r="D355" s="27" t="s">
        <v>5</v>
      </c>
      <c r="E355" s="25">
        <v>10</v>
      </c>
      <c r="F355" s="25"/>
      <c r="G355" s="26"/>
      <c r="I355" s="39"/>
    </row>
    <row r="356" spans="1:9">
      <c r="A356" s="23" t="s">
        <v>1146</v>
      </c>
      <c r="B356" s="65" t="s">
        <v>416</v>
      </c>
      <c r="C356" s="65" t="s">
        <v>418</v>
      </c>
      <c r="D356" s="27" t="s">
        <v>5</v>
      </c>
      <c r="E356" s="25">
        <v>5</v>
      </c>
      <c r="F356" s="25"/>
      <c r="G356" s="26"/>
      <c r="I356" s="39"/>
    </row>
    <row r="357" spans="1:9">
      <c r="A357" s="23" t="s">
        <v>1147</v>
      </c>
      <c r="B357" s="65" t="s">
        <v>416</v>
      </c>
      <c r="C357" s="65" t="s">
        <v>419</v>
      </c>
      <c r="D357" s="27" t="s">
        <v>5</v>
      </c>
      <c r="E357" s="25">
        <v>25</v>
      </c>
      <c r="F357" s="25"/>
      <c r="G357" s="26"/>
      <c r="I357" s="39"/>
    </row>
    <row r="358" spans="1:9">
      <c r="A358" s="23" t="s">
        <v>1148</v>
      </c>
      <c r="B358" s="65" t="s">
        <v>416</v>
      </c>
      <c r="C358" s="65" t="s">
        <v>420</v>
      </c>
      <c r="D358" s="27" t="s">
        <v>5</v>
      </c>
      <c r="E358" s="25">
        <v>25</v>
      </c>
      <c r="F358" s="25"/>
      <c r="G358" s="26"/>
      <c r="I358" s="39"/>
    </row>
    <row r="359" spans="1:9">
      <c r="A359" s="23" t="s">
        <v>1149</v>
      </c>
      <c r="B359" s="65" t="s">
        <v>416</v>
      </c>
      <c r="C359" s="65" t="s">
        <v>421</v>
      </c>
      <c r="D359" s="27" t="s">
        <v>5</v>
      </c>
      <c r="E359" s="25">
        <v>25</v>
      </c>
      <c r="F359" s="25"/>
      <c r="G359" s="26"/>
      <c r="I359" s="39"/>
    </row>
    <row r="360" spans="1:9">
      <c r="A360" s="23" t="s">
        <v>1150</v>
      </c>
      <c r="B360" s="65" t="s">
        <v>416</v>
      </c>
      <c r="C360" s="65" t="s">
        <v>422</v>
      </c>
      <c r="D360" s="27" t="s">
        <v>5</v>
      </c>
      <c r="E360" s="25">
        <v>10</v>
      </c>
      <c r="F360" s="25"/>
      <c r="G360" s="26"/>
      <c r="I360" s="39"/>
    </row>
    <row r="361" spans="1:9">
      <c r="A361" s="19"/>
      <c r="B361" s="77" t="s">
        <v>423</v>
      </c>
      <c r="C361" s="62"/>
      <c r="D361" s="20"/>
      <c r="E361" s="21">
        <v>16</v>
      </c>
      <c r="F361" s="21"/>
      <c r="G361" s="22"/>
      <c r="I361" s="38"/>
    </row>
    <row r="362" spans="1:9">
      <c r="A362" s="23" t="s">
        <v>1151</v>
      </c>
      <c r="B362" s="65" t="s">
        <v>424</v>
      </c>
      <c r="C362" s="65" t="s">
        <v>425</v>
      </c>
      <c r="D362" s="27" t="s">
        <v>5</v>
      </c>
      <c r="E362" s="25">
        <v>3</v>
      </c>
      <c r="F362" s="25"/>
      <c r="G362" s="26"/>
      <c r="I362" s="39"/>
    </row>
    <row r="363" spans="1:9">
      <c r="A363" s="23" t="s">
        <v>1152</v>
      </c>
      <c r="B363" s="65" t="s">
        <v>424</v>
      </c>
      <c r="C363" s="65" t="s">
        <v>426</v>
      </c>
      <c r="D363" s="27" t="s">
        <v>5</v>
      </c>
      <c r="E363" s="25">
        <v>2</v>
      </c>
      <c r="F363" s="25"/>
      <c r="G363" s="26"/>
      <c r="I363" s="39"/>
    </row>
    <row r="364" spans="1:9">
      <c r="A364" s="23" t="s">
        <v>1153</v>
      </c>
      <c r="B364" s="65" t="s">
        <v>424</v>
      </c>
      <c r="C364" s="65" t="s">
        <v>427</v>
      </c>
      <c r="D364" s="27" t="s">
        <v>5</v>
      </c>
      <c r="E364" s="25">
        <v>2</v>
      </c>
      <c r="F364" s="25"/>
      <c r="G364" s="26"/>
      <c r="I364" s="39"/>
    </row>
    <row r="365" spans="1:9">
      <c r="A365" s="23" t="s">
        <v>1154</v>
      </c>
      <c r="B365" s="65" t="s">
        <v>424</v>
      </c>
      <c r="C365" s="65" t="s">
        <v>428</v>
      </c>
      <c r="D365" s="27" t="s">
        <v>5</v>
      </c>
      <c r="E365" s="25">
        <v>2</v>
      </c>
      <c r="F365" s="25"/>
      <c r="G365" s="26"/>
      <c r="I365" s="39"/>
    </row>
    <row r="366" spans="1:9">
      <c r="A366" s="23" t="s">
        <v>1155</v>
      </c>
      <c r="B366" s="65" t="s">
        <v>429</v>
      </c>
      <c r="C366" s="65" t="s">
        <v>430</v>
      </c>
      <c r="D366" s="27" t="s">
        <v>5</v>
      </c>
      <c r="E366" s="25">
        <v>2</v>
      </c>
      <c r="F366" s="25"/>
      <c r="G366" s="26"/>
      <c r="I366" s="39"/>
    </row>
    <row r="367" spans="1:9">
      <c r="A367" s="23" t="s">
        <v>1156</v>
      </c>
      <c r="B367" s="65" t="s">
        <v>431</v>
      </c>
      <c r="C367" s="65"/>
      <c r="D367" s="27" t="s">
        <v>5</v>
      </c>
      <c r="E367" s="25">
        <v>2</v>
      </c>
      <c r="F367" s="25"/>
      <c r="G367" s="26"/>
      <c r="I367" s="39"/>
    </row>
    <row r="368" spans="1:9">
      <c r="A368" s="23" t="s">
        <v>1157</v>
      </c>
      <c r="B368" s="65" t="s">
        <v>432</v>
      </c>
      <c r="C368" s="65" t="s">
        <v>433</v>
      </c>
      <c r="D368" s="27" t="s">
        <v>5</v>
      </c>
      <c r="E368" s="25">
        <v>3</v>
      </c>
      <c r="F368" s="25"/>
      <c r="G368" s="26"/>
      <c r="I368" s="39"/>
    </row>
    <row r="369" spans="1:9">
      <c r="A369" s="19"/>
      <c r="B369" s="77" t="s">
        <v>434</v>
      </c>
      <c r="C369" s="62"/>
      <c r="D369" s="20"/>
      <c r="E369" s="21">
        <v>0</v>
      </c>
      <c r="F369" s="21"/>
      <c r="G369" s="22"/>
      <c r="I369" s="39"/>
    </row>
    <row r="370" spans="1:9">
      <c r="A370" s="19"/>
      <c r="B370" s="77" t="s">
        <v>438</v>
      </c>
      <c r="C370" s="62"/>
      <c r="D370" s="20"/>
      <c r="E370" s="21">
        <v>100</v>
      </c>
      <c r="F370" s="21"/>
      <c r="G370" s="22"/>
      <c r="I370" s="38"/>
    </row>
    <row r="371" spans="1:9">
      <c r="A371" s="23" t="s">
        <v>1158</v>
      </c>
      <c r="B371" s="65" t="s">
        <v>439</v>
      </c>
      <c r="C371" s="64" t="s">
        <v>440</v>
      </c>
      <c r="D371" s="28" t="s">
        <v>5</v>
      </c>
      <c r="E371" s="25">
        <v>20</v>
      </c>
      <c r="F371" s="25"/>
      <c r="G371" s="26"/>
      <c r="I371" s="40"/>
    </row>
    <row r="372" spans="1:9">
      <c r="A372" s="23" t="s">
        <v>1159</v>
      </c>
      <c r="B372" s="65" t="s">
        <v>438</v>
      </c>
      <c r="C372" s="64" t="s">
        <v>441</v>
      </c>
      <c r="D372" s="28" t="s">
        <v>5</v>
      </c>
      <c r="E372" s="25">
        <v>20</v>
      </c>
      <c r="F372" s="25"/>
      <c r="G372" s="26"/>
      <c r="I372" s="39"/>
    </row>
    <row r="373" spans="1:9">
      <c r="A373" s="23" t="s">
        <v>1160</v>
      </c>
      <c r="B373" s="65" t="s">
        <v>438</v>
      </c>
      <c r="C373" s="64" t="s">
        <v>442</v>
      </c>
      <c r="D373" s="28" t="s">
        <v>5</v>
      </c>
      <c r="E373" s="25">
        <v>20</v>
      </c>
      <c r="F373" s="25"/>
      <c r="G373" s="26"/>
      <c r="I373" s="39"/>
    </row>
    <row r="374" spans="1:9">
      <c r="A374" s="23" t="s">
        <v>1161</v>
      </c>
      <c r="B374" s="65" t="s">
        <v>438</v>
      </c>
      <c r="C374" s="64" t="s">
        <v>443</v>
      </c>
      <c r="D374" s="28" t="s">
        <v>5</v>
      </c>
      <c r="E374" s="25">
        <v>20</v>
      </c>
      <c r="F374" s="25"/>
      <c r="G374" s="26"/>
      <c r="I374" s="39"/>
    </row>
    <row r="375" spans="1:9">
      <c r="A375" s="23" t="s">
        <v>1162</v>
      </c>
      <c r="B375" s="65" t="s">
        <v>438</v>
      </c>
      <c r="C375" s="64" t="s">
        <v>444</v>
      </c>
      <c r="D375" s="28" t="s">
        <v>5</v>
      </c>
      <c r="E375" s="25">
        <v>20</v>
      </c>
      <c r="F375" s="25"/>
      <c r="G375" s="26"/>
      <c r="I375" s="39"/>
    </row>
    <row r="376" spans="1:9">
      <c r="A376" s="19"/>
      <c r="B376" s="77" t="s">
        <v>6</v>
      </c>
      <c r="C376" s="62"/>
      <c r="D376" s="20"/>
      <c r="E376" s="21">
        <v>45</v>
      </c>
      <c r="F376" s="21"/>
      <c r="G376" s="22"/>
      <c r="I376" s="38"/>
    </row>
    <row r="377" spans="1:9">
      <c r="A377" s="23" t="s">
        <v>1163</v>
      </c>
      <c r="B377" s="65" t="s">
        <v>445</v>
      </c>
      <c r="C377" s="65" t="s">
        <v>448</v>
      </c>
      <c r="D377" s="27" t="s">
        <v>5</v>
      </c>
      <c r="E377" s="25">
        <v>2</v>
      </c>
      <c r="F377" s="25"/>
      <c r="G377" s="26"/>
      <c r="I377" s="39"/>
    </row>
    <row r="378" spans="1:9">
      <c r="A378" s="23" t="s">
        <v>1164</v>
      </c>
      <c r="B378" s="65" t="s">
        <v>449</v>
      </c>
      <c r="C378" s="65" t="s">
        <v>446</v>
      </c>
      <c r="D378" s="27" t="s">
        <v>5</v>
      </c>
      <c r="E378" s="25">
        <v>3</v>
      </c>
      <c r="F378" s="25"/>
      <c r="G378" s="26"/>
      <c r="I378" s="39"/>
    </row>
    <row r="379" spans="1:9">
      <c r="A379" s="23" t="s">
        <v>1165</v>
      </c>
      <c r="B379" s="65" t="s">
        <v>449</v>
      </c>
      <c r="C379" s="65" t="s">
        <v>450</v>
      </c>
      <c r="D379" s="27" t="s">
        <v>5</v>
      </c>
      <c r="E379" s="25">
        <v>15</v>
      </c>
      <c r="F379" s="25"/>
      <c r="G379" s="26"/>
      <c r="I379" s="39"/>
    </row>
    <row r="380" spans="1:9">
      <c r="A380" s="23" t="s">
        <v>1166</v>
      </c>
      <c r="B380" s="65" t="s">
        <v>449</v>
      </c>
      <c r="C380" s="65" t="s">
        <v>451</v>
      </c>
      <c r="D380" s="27" t="s">
        <v>5</v>
      </c>
      <c r="E380" s="25">
        <v>15</v>
      </c>
      <c r="F380" s="25"/>
      <c r="G380" s="26"/>
      <c r="I380" s="39"/>
    </row>
    <row r="381" spans="1:9">
      <c r="A381" s="23" t="s">
        <v>1167</v>
      </c>
      <c r="B381" s="65" t="s">
        <v>449</v>
      </c>
      <c r="C381" s="65" t="s">
        <v>447</v>
      </c>
      <c r="D381" s="27" t="s">
        <v>5</v>
      </c>
      <c r="E381" s="25">
        <v>10</v>
      </c>
      <c r="F381" s="25"/>
      <c r="G381" s="26"/>
      <c r="I381" s="39"/>
    </row>
    <row r="382" spans="1:9">
      <c r="A382" s="19"/>
      <c r="B382" s="77" t="s">
        <v>452</v>
      </c>
      <c r="C382" s="62"/>
      <c r="D382" s="20"/>
      <c r="E382" s="21">
        <v>270</v>
      </c>
      <c r="F382" s="21"/>
      <c r="G382" s="22"/>
      <c r="I382" s="38"/>
    </row>
    <row r="383" spans="1:9">
      <c r="A383" s="23" t="s">
        <v>1168</v>
      </c>
      <c r="B383" s="65" t="s">
        <v>453</v>
      </c>
      <c r="C383" s="65" t="s">
        <v>454</v>
      </c>
      <c r="D383" s="27" t="s">
        <v>5</v>
      </c>
      <c r="E383" s="25">
        <v>30</v>
      </c>
      <c r="F383" s="25"/>
      <c r="G383" s="26"/>
      <c r="I383" s="39"/>
    </row>
    <row r="384" spans="1:9">
      <c r="A384" s="23" t="s">
        <v>1169</v>
      </c>
      <c r="B384" s="65" t="s">
        <v>453</v>
      </c>
      <c r="C384" s="65" t="s">
        <v>455</v>
      </c>
      <c r="D384" s="27" t="s">
        <v>5</v>
      </c>
      <c r="E384" s="25">
        <v>20</v>
      </c>
      <c r="F384" s="25"/>
      <c r="G384" s="26"/>
      <c r="I384" s="39"/>
    </row>
    <row r="385" spans="1:9">
      <c r="A385" s="23" t="s">
        <v>1170</v>
      </c>
      <c r="B385" s="65" t="s">
        <v>453</v>
      </c>
      <c r="C385" s="65" t="s">
        <v>456</v>
      </c>
      <c r="D385" s="27" t="s">
        <v>5</v>
      </c>
      <c r="E385" s="25">
        <v>20</v>
      </c>
      <c r="F385" s="25"/>
      <c r="G385" s="26"/>
      <c r="I385" s="39"/>
    </row>
    <row r="386" spans="1:9">
      <c r="A386" s="23" t="s">
        <v>1171</v>
      </c>
      <c r="B386" s="65" t="s">
        <v>453</v>
      </c>
      <c r="C386" s="65" t="s">
        <v>457</v>
      </c>
      <c r="D386" s="27" t="s">
        <v>5</v>
      </c>
      <c r="E386" s="25">
        <v>15</v>
      </c>
      <c r="F386" s="25"/>
      <c r="G386" s="26"/>
      <c r="I386" s="39"/>
    </row>
    <row r="387" spans="1:9">
      <c r="A387" s="23" t="s">
        <v>1172</v>
      </c>
      <c r="B387" s="65" t="s">
        <v>453</v>
      </c>
      <c r="C387" s="65" t="s">
        <v>458</v>
      </c>
      <c r="D387" s="27" t="s">
        <v>5</v>
      </c>
      <c r="E387" s="25">
        <v>20</v>
      </c>
      <c r="F387" s="25"/>
      <c r="G387" s="26"/>
      <c r="I387" s="39"/>
    </row>
    <row r="388" spans="1:9">
      <c r="A388" s="23" t="s">
        <v>1173</v>
      </c>
      <c r="B388" s="65" t="s">
        <v>453</v>
      </c>
      <c r="C388" s="65" t="s">
        <v>459</v>
      </c>
      <c r="D388" s="27" t="s">
        <v>5</v>
      </c>
      <c r="E388" s="25">
        <v>10</v>
      </c>
      <c r="F388" s="25"/>
      <c r="G388" s="26"/>
      <c r="I388" s="39"/>
    </row>
    <row r="389" spans="1:9">
      <c r="A389" s="23" t="s">
        <v>1174</v>
      </c>
      <c r="B389" s="65" t="s">
        <v>453</v>
      </c>
      <c r="C389" s="65" t="s">
        <v>460</v>
      </c>
      <c r="D389" s="27" t="s">
        <v>5</v>
      </c>
      <c r="E389" s="25">
        <v>15</v>
      </c>
      <c r="F389" s="25"/>
      <c r="G389" s="26"/>
      <c r="I389" s="39"/>
    </row>
    <row r="390" spans="1:9">
      <c r="A390" s="23" t="s">
        <v>1175</v>
      </c>
      <c r="B390" s="65" t="s">
        <v>461</v>
      </c>
      <c r="C390" s="65" t="s">
        <v>462</v>
      </c>
      <c r="D390" s="27" t="s">
        <v>5</v>
      </c>
      <c r="E390" s="25">
        <v>35</v>
      </c>
      <c r="F390" s="25"/>
      <c r="G390" s="26"/>
      <c r="I390" s="39"/>
    </row>
    <row r="391" spans="1:9" ht="25.5">
      <c r="A391" s="23" t="s">
        <v>1176</v>
      </c>
      <c r="B391" s="65" t="s">
        <v>9</v>
      </c>
      <c r="C391" s="65" t="s">
        <v>463</v>
      </c>
      <c r="D391" s="27" t="s">
        <v>5</v>
      </c>
      <c r="E391" s="25">
        <v>35</v>
      </c>
      <c r="F391" s="25"/>
      <c r="G391" s="26"/>
      <c r="I391" s="39"/>
    </row>
    <row r="392" spans="1:9">
      <c r="A392" s="23" t="s">
        <v>1177</v>
      </c>
      <c r="B392" s="65" t="s">
        <v>8</v>
      </c>
      <c r="C392" s="65" t="s">
        <v>464</v>
      </c>
      <c r="D392" s="27" t="s">
        <v>5</v>
      </c>
      <c r="E392" s="25">
        <v>35</v>
      </c>
      <c r="F392" s="25"/>
      <c r="G392" s="26"/>
      <c r="I392" s="39"/>
    </row>
    <row r="393" spans="1:9">
      <c r="A393" s="23" t="s">
        <v>1178</v>
      </c>
      <c r="B393" s="65" t="s">
        <v>461</v>
      </c>
      <c r="C393" s="65" t="s">
        <v>465</v>
      </c>
      <c r="D393" s="27" t="s">
        <v>5</v>
      </c>
      <c r="E393" s="25">
        <v>35</v>
      </c>
      <c r="F393" s="25"/>
      <c r="G393" s="26"/>
      <c r="I393" s="39"/>
    </row>
    <row r="394" spans="1:9">
      <c r="A394" s="19"/>
      <c r="B394" s="77" t="s">
        <v>466</v>
      </c>
      <c r="C394" s="62"/>
      <c r="D394" s="20"/>
      <c r="E394" s="21">
        <v>157</v>
      </c>
      <c r="F394" s="21"/>
      <c r="G394" s="22"/>
      <c r="I394" s="38"/>
    </row>
    <row r="395" spans="1:9">
      <c r="A395" s="23" t="s">
        <v>1179</v>
      </c>
      <c r="B395" s="65" t="s">
        <v>467</v>
      </c>
      <c r="C395" s="65" t="s">
        <v>468</v>
      </c>
      <c r="D395" s="27" t="s">
        <v>5</v>
      </c>
      <c r="E395" s="25">
        <v>21</v>
      </c>
      <c r="F395" s="25"/>
      <c r="G395" s="26"/>
      <c r="I395" s="39"/>
    </row>
    <row r="396" spans="1:9" ht="25.5">
      <c r="A396" s="23" t="s">
        <v>1180</v>
      </c>
      <c r="B396" s="65" t="s">
        <v>470</v>
      </c>
      <c r="C396" s="65" t="s">
        <v>1386</v>
      </c>
      <c r="D396" s="27" t="s">
        <v>38</v>
      </c>
      <c r="E396" s="25">
        <v>10</v>
      </c>
      <c r="F396" s="25"/>
      <c r="G396" s="26"/>
      <c r="I396" s="39"/>
    </row>
    <row r="397" spans="1:9" ht="25.5">
      <c r="A397" s="23" t="s">
        <v>1181</v>
      </c>
      <c r="B397" s="65" t="s">
        <v>470</v>
      </c>
      <c r="C397" s="65" t="s">
        <v>1387</v>
      </c>
      <c r="D397" s="27" t="s">
        <v>38</v>
      </c>
      <c r="E397" s="25">
        <v>10</v>
      </c>
      <c r="F397" s="25"/>
      <c r="G397" s="26"/>
      <c r="I397" s="39"/>
    </row>
    <row r="398" spans="1:9" ht="25.5">
      <c r="A398" s="23" t="s">
        <v>1182</v>
      </c>
      <c r="B398" s="65" t="s">
        <v>470</v>
      </c>
      <c r="C398" s="65" t="s">
        <v>1388</v>
      </c>
      <c r="D398" s="27" t="s">
        <v>38</v>
      </c>
      <c r="E398" s="25">
        <v>30</v>
      </c>
      <c r="F398" s="25"/>
      <c r="G398" s="26"/>
      <c r="I398" s="39"/>
    </row>
    <row r="399" spans="1:9" ht="25.5">
      <c r="A399" s="23" t="s">
        <v>1183</v>
      </c>
      <c r="B399" s="65" t="s">
        <v>471</v>
      </c>
      <c r="C399" s="65" t="s">
        <v>1389</v>
      </c>
      <c r="D399" s="27" t="s">
        <v>38</v>
      </c>
      <c r="E399" s="25">
        <v>5</v>
      </c>
      <c r="F399" s="25"/>
      <c r="G399" s="26"/>
      <c r="I399" s="39"/>
    </row>
    <row r="400" spans="1:9" ht="25.5">
      <c r="A400" s="23" t="s">
        <v>1184</v>
      </c>
      <c r="B400" s="65" t="s">
        <v>471</v>
      </c>
      <c r="C400" s="65" t="s">
        <v>1386</v>
      </c>
      <c r="D400" s="27" t="s">
        <v>38</v>
      </c>
      <c r="E400" s="25">
        <v>15</v>
      </c>
      <c r="F400" s="25"/>
      <c r="G400" s="26"/>
      <c r="I400" s="39"/>
    </row>
    <row r="401" spans="1:9" ht="25.5">
      <c r="A401" s="23" t="s">
        <v>1185</v>
      </c>
      <c r="B401" s="65" t="s">
        <v>471</v>
      </c>
      <c r="C401" s="65" t="s">
        <v>1387</v>
      </c>
      <c r="D401" s="27" t="s">
        <v>38</v>
      </c>
      <c r="E401" s="25">
        <v>10</v>
      </c>
      <c r="F401" s="25"/>
      <c r="G401" s="26"/>
      <c r="I401" s="39"/>
    </row>
    <row r="402" spans="1:9" ht="25.5">
      <c r="A402" s="23" t="s">
        <v>1186</v>
      </c>
      <c r="B402" s="65" t="s">
        <v>472</v>
      </c>
      <c r="C402" s="65" t="s">
        <v>1386</v>
      </c>
      <c r="D402" s="27" t="s">
        <v>38</v>
      </c>
      <c r="E402" s="25">
        <v>15</v>
      </c>
      <c r="F402" s="25"/>
      <c r="G402" s="26"/>
      <c r="I402" s="39"/>
    </row>
    <row r="403" spans="1:9" ht="25.5">
      <c r="A403" s="23" t="s">
        <v>1187</v>
      </c>
      <c r="B403" s="65" t="s">
        <v>472</v>
      </c>
      <c r="C403" s="65" t="s">
        <v>1387</v>
      </c>
      <c r="D403" s="27" t="s">
        <v>38</v>
      </c>
      <c r="E403" s="25">
        <v>10</v>
      </c>
      <c r="F403" s="25"/>
      <c r="G403" s="26"/>
      <c r="I403" s="39"/>
    </row>
    <row r="404" spans="1:9" ht="25.5">
      <c r="A404" s="23" t="s">
        <v>1188</v>
      </c>
      <c r="B404" s="65" t="s">
        <v>472</v>
      </c>
      <c r="C404" s="65" t="s">
        <v>1390</v>
      </c>
      <c r="D404" s="27" t="s">
        <v>38</v>
      </c>
      <c r="E404" s="25">
        <v>30</v>
      </c>
      <c r="F404" s="25"/>
      <c r="G404" s="26"/>
      <c r="I404" s="39"/>
    </row>
    <row r="405" spans="1:9">
      <c r="A405" s="19"/>
      <c r="B405" s="77" t="s">
        <v>473</v>
      </c>
      <c r="C405" s="62"/>
      <c r="D405" s="20"/>
      <c r="E405" s="21">
        <v>1089</v>
      </c>
      <c r="F405" s="21"/>
      <c r="G405" s="22"/>
      <c r="I405" s="38"/>
    </row>
    <row r="406" spans="1:9" ht="25.5">
      <c r="A406" s="23" t="s">
        <v>1189</v>
      </c>
      <c r="B406" s="65" t="s">
        <v>476</v>
      </c>
      <c r="C406" s="65" t="s">
        <v>477</v>
      </c>
      <c r="D406" s="27" t="s">
        <v>5</v>
      </c>
      <c r="E406" s="25">
        <v>1000</v>
      </c>
      <c r="F406" s="25"/>
      <c r="G406" s="26"/>
      <c r="I406" s="39"/>
    </row>
    <row r="407" spans="1:9">
      <c r="A407" s="23" t="s">
        <v>1190</v>
      </c>
      <c r="B407" s="65" t="s">
        <v>478</v>
      </c>
      <c r="C407" s="65" t="s">
        <v>479</v>
      </c>
      <c r="D407" s="27" t="s">
        <v>5</v>
      </c>
      <c r="E407" s="25">
        <v>5</v>
      </c>
      <c r="F407" s="25"/>
      <c r="G407" s="26"/>
      <c r="I407" s="39"/>
    </row>
    <row r="408" spans="1:9">
      <c r="A408" s="23" t="s">
        <v>1191</v>
      </c>
      <c r="B408" s="65" t="s">
        <v>480</v>
      </c>
      <c r="C408" s="65" t="s">
        <v>481</v>
      </c>
      <c r="D408" s="32" t="s">
        <v>5</v>
      </c>
      <c r="E408" s="25">
        <v>1</v>
      </c>
      <c r="F408" s="25"/>
      <c r="G408" s="26"/>
      <c r="I408" s="39"/>
    </row>
    <row r="409" spans="1:9" ht="25.5">
      <c r="A409" s="23" t="s">
        <v>1192</v>
      </c>
      <c r="B409" s="65" t="s">
        <v>482</v>
      </c>
      <c r="C409" s="65" t="s">
        <v>483</v>
      </c>
      <c r="D409" s="27" t="s">
        <v>5</v>
      </c>
      <c r="E409" s="25">
        <v>2</v>
      </c>
      <c r="F409" s="25"/>
      <c r="G409" s="26"/>
      <c r="I409" s="39"/>
    </row>
    <row r="410" spans="1:9">
      <c r="A410" s="23" t="s">
        <v>1193</v>
      </c>
      <c r="B410" s="65" t="s">
        <v>484</v>
      </c>
      <c r="C410" s="65" t="s">
        <v>485</v>
      </c>
      <c r="D410" s="27" t="s">
        <v>5</v>
      </c>
      <c r="E410" s="25">
        <v>2</v>
      </c>
      <c r="F410" s="25"/>
      <c r="G410" s="26"/>
      <c r="I410" s="39"/>
    </row>
    <row r="411" spans="1:9">
      <c r="A411" s="23" t="s">
        <v>1194</v>
      </c>
      <c r="B411" s="65" t="s">
        <v>486</v>
      </c>
      <c r="C411" s="65" t="s">
        <v>487</v>
      </c>
      <c r="D411" s="27" t="s">
        <v>5</v>
      </c>
      <c r="E411" s="25">
        <v>1</v>
      </c>
      <c r="F411" s="25"/>
      <c r="G411" s="26"/>
      <c r="I411" s="39"/>
    </row>
    <row r="412" spans="1:9">
      <c r="A412" s="23" t="s">
        <v>1195</v>
      </c>
      <c r="B412" s="65" t="s">
        <v>488</v>
      </c>
      <c r="C412" s="65" t="s">
        <v>489</v>
      </c>
      <c r="D412" s="27" t="s">
        <v>5</v>
      </c>
      <c r="E412" s="25">
        <v>1</v>
      </c>
      <c r="F412" s="25"/>
      <c r="G412" s="26"/>
      <c r="I412" s="39"/>
    </row>
    <row r="413" spans="1:9">
      <c r="A413" s="23" t="s">
        <v>1196</v>
      </c>
      <c r="B413" s="71" t="s">
        <v>490</v>
      </c>
      <c r="C413" s="64" t="s">
        <v>491</v>
      </c>
      <c r="D413" s="28" t="s">
        <v>5</v>
      </c>
      <c r="E413" s="25">
        <v>2</v>
      </c>
      <c r="F413" s="25"/>
      <c r="G413" s="26"/>
      <c r="I413" s="39"/>
    </row>
    <row r="414" spans="1:9" ht="25.5">
      <c r="A414" s="23" t="s">
        <v>1197</v>
      </c>
      <c r="B414" s="71" t="s">
        <v>492</v>
      </c>
      <c r="C414" s="71" t="s">
        <v>493</v>
      </c>
      <c r="D414" s="41" t="s">
        <v>38</v>
      </c>
      <c r="E414" s="25">
        <v>10</v>
      </c>
      <c r="F414" s="25"/>
      <c r="G414" s="26"/>
      <c r="I414" s="39"/>
    </row>
    <row r="415" spans="1:9" ht="25.5">
      <c r="A415" s="23" t="s">
        <v>1198</v>
      </c>
      <c r="B415" s="71" t="s">
        <v>494</v>
      </c>
      <c r="C415" s="71" t="s">
        <v>495</v>
      </c>
      <c r="D415" s="41" t="s">
        <v>5</v>
      </c>
      <c r="E415" s="25">
        <v>5</v>
      </c>
      <c r="F415" s="25"/>
      <c r="G415" s="26"/>
      <c r="I415" s="39"/>
    </row>
    <row r="416" spans="1:9" ht="25.5">
      <c r="A416" s="23" t="s">
        <v>1199</v>
      </c>
      <c r="B416" s="64" t="s">
        <v>496</v>
      </c>
      <c r="C416" s="64" t="s">
        <v>497</v>
      </c>
      <c r="D416" s="28" t="s">
        <v>38</v>
      </c>
      <c r="E416" s="25">
        <v>60</v>
      </c>
      <c r="F416" s="25"/>
      <c r="G416" s="26"/>
      <c r="I416" s="39"/>
    </row>
    <row r="417" spans="1:9">
      <c r="A417" s="19"/>
      <c r="B417" s="77" t="s">
        <v>498</v>
      </c>
      <c r="C417" s="62"/>
      <c r="D417" s="20"/>
      <c r="E417" s="21">
        <v>94</v>
      </c>
      <c r="F417" s="21"/>
      <c r="G417" s="22"/>
      <c r="I417" s="38"/>
    </row>
    <row r="418" spans="1:9" ht="25.5">
      <c r="A418" s="23" t="s">
        <v>1200</v>
      </c>
      <c r="B418" s="65" t="s">
        <v>499</v>
      </c>
      <c r="C418" s="65" t="s">
        <v>500</v>
      </c>
      <c r="D418" s="27" t="s">
        <v>5</v>
      </c>
      <c r="E418" s="25">
        <v>22</v>
      </c>
      <c r="F418" s="25"/>
      <c r="G418" s="26"/>
      <c r="I418" s="39"/>
    </row>
    <row r="419" spans="1:9" ht="25.5">
      <c r="A419" s="23" t="s">
        <v>1201</v>
      </c>
      <c r="B419" s="65" t="s">
        <v>499</v>
      </c>
      <c r="C419" s="65" t="s">
        <v>501</v>
      </c>
      <c r="D419" s="27" t="s">
        <v>5</v>
      </c>
      <c r="E419" s="25">
        <v>20</v>
      </c>
      <c r="F419" s="25"/>
      <c r="G419" s="26"/>
      <c r="I419" s="39"/>
    </row>
    <row r="420" spans="1:9" ht="25.5">
      <c r="A420" s="23" t="s">
        <v>1202</v>
      </c>
      <c r="B420" s="65" t="s">
        <v>499</v>
      </c>
      <c r="C420" s="65" t="s">
        <v>502</v>
      </c>
      <c r="D420" s="27" t="s">
        <v>5</v>
      </c>
      <c r="E420" s="25">
        <v>12</v>
      </c>
      <c r="F420" s="25"/>
      <c r="G420" s="26"/>
      <c r="I420" s="39"/>
    </row>
    <row r="421" spans="1:9" ht="25.5">
      <c r="A421" s="23" t="s">
        <v>1203</v>
      </c>
      <c r="B421" s="65" t="s">
        <v>499</v>
      </c>
      <c r="C421" s="65" t="s">
        <v>503</v>
      </c>
      <c r="D421" s="27" t="s">
        <v>5</v>
      </c>
      <c r="E421" s="25">
        <v>12</v>
      </c>
      <c r="F421" s="25"/>
      <c r="G421" s="26"/>
      <c r="I421" s="39"/>
    </row>
    <row r="422" spans="1:9" ht="25.5">
      <c r="A422" s="23" t="s">
        <v>1204</v>
      </c>
      <c r="B422" s="65" t="s">
        <v>499</v>
      </c>
      <c r="C422" s="65" t="s">
        <v>504</v>
      </c>
      <c r="D422" s="27" t="s">
        <v>5</v>
      </c>
      <c r="E422" s="25">
        <v>10</v>
      </c>
      <c r="F422" s="25"/>
      <c r="G422" s="26"/>
      <c r="I422" s="39"/>
    </row>
    <row r="423" spans="1:9" ht="25.5">
      <c r="A423" s="23" t="s">
        <v>1205</v>
      </c>
      <c r="B423" s="65" t="s">
        <v>499</v>
      </c>
      <c r="C423" s="65" t="s">
        <v>505</v>
      </c>
      <c r="D423" s="27" t="s">
        <v>5</v>
      </c>
      <c r="E423" s="25">
        <v>4</v>
      </c>
      <c r="F423" s="25"/>
      <c r="G423" s="26"/>
      <c r="I423" s="39"/>
    </row>
    <row r="424" spans="1:9" ht="25.5">
      <c r="A424" s="23" t="s">
        <v>1206</v>
      </c>
      <c r="B424" s="65" t="s">
        <v>499</v>
      </c>
      <c r="C424" s="65" t="s">
        <v>506</v>
      </c>
      <c r="D424" s="27" t="s">
        <v>5</v>
      </c>
      <c r="E424" s="25">
        <v>4</v>
      </c>
      <c r="F424" s="25"/>
      <c r="G424" s="26"/>
      <c r="I424" s="39"/>
    </row>
    <row r="425" spans="1:9">
      <c r="A425" s="23" t="s">
        <v>1207</v>
      </c>
      <c r="B425" s="65" t="s">
        <v>499</v>
      </c>
      <c r="C425" s="65" t="s">
        <v>507</v>
      </c>
      <c r="D425" s="32" t="s">
        <v>5</v>
      </c>
      <c r="E425" s="25">
        <v>5</v>
      </c>
      <c r="F425" s="25"/>
      <c r="G425" s="26"/>
      <c r="I425" s="39"/>
    </row>
    <row r="426" spans="1:9">
      <c r="A426" s="23" t="s">
        <v>1208</v>
      </c>
      <c r="B426" s="65" t="s">
        <v>499</v>
      </c>
      <c r="C426" s="65" t="s">
        <v>508</v>
      </c>
      <c r="D426" s="32" t="s">
        <v>5</v>
      </c>
      <c r="E426" s="25">
        <v>5</v>
      </c>
      <c r="F426" s="25"/>
      <c r="G426" s="26"/>
      <c r="I426" s="39"/>
    </row>
    <row r="427" spans="1:9">
      <c r="A427" s="19"/>
      <c r="B427" s="77" t="s">
        <v>509</v>
      </c>
      <c r="C427" s="62"/>
      <c r="D427" s="20"/>
      <c r="E427" s="21">
        <v>55</v>
      </c>
      <c r="F427" s="21"/>
      <c r="G427" s="22"/>
      <c r="I427" s="38"/>
    </row>
    <row r="428" spans="1:9" ht="25.5">
      <c r="A428" s="23" t="s">
        <v>1209</v>
      </c>
      <c r="B428" s="65" t="s">
        <v>510</v>
      </c>
      <c r="C428" s="65"/>
      <c r="D428" s="27" t="s">
        <v>511</v>
      </c>
      <c r="E428" s="25">
        <v>50</v>
      </c>
      <c r="F428" s="25"/>
      <c r="G428" s="26"/>
      <c r="I428" s="39"/>
    </row>
    <row r="429" spans="1:9" ht="25.5">
      <c r="A429" s="23" t="s">
        <v>1210</v>
      </c>
      <c r="B429" s="65" t="s">
        <v>512</v>
      </c>
      <c r="C429" s="65" t="s">
        <v>513</v>
      </c>
      <c r="D429" s="27" t="s">
        <v>38</v>
      </c>
      <c r="E429" s="25">
        <v>5</v>
      </c>
      <c r="F429" s="25"/>
      <c r="G429" s="26"/>
      <c r="I429" s="39"/>
    </row>
    <row r="430" spans="1:9">
      <c r="A430" s="19"/>
      <c r="B430" s="77" t="s">
        <v>514</v>
      </c>
      <c r="C430" s="62"/>
      <c r="D430" s="20"/>
      <c r="E430" s="21">
        <v>775</v>
      </c>
      <c r="F430" s="21"/>
      <c r="G430" s="22"/>
      <c r="I430" s="38"/>
    </row>
    <row r="431" spans="1:9" ht="25.5">
      <c r="A431" s="23" t="s">
        <v>1211</v>
      </c>
      <c r="B431" s="65" t="s">
        <v>515</v>
      </c>
      <c r="C431" s="65" t="s">
        <v>516</v>
      </c>
      <c r="D431" s="27" t="s">
        <v>5</v>
      </c>
      <c r="E431" s="25">
        <v>10</v>
      </c>
      <c r="F431" s="25"/>
      <c r="G431" s="26"/>
      <c r="I431" s="39"/>
    </row>
    <row r="432" spans="1:9" ht="25.5">
      <c r="A432" s="23" t="s">
        <v>1212</v>
      </c>
      <c r="B432" s="65" t="s">
        <v>515</v>
      </c>
      <c r="C432" s="65" t="s">
        <v>517</v>
      </c>
      <c r="D432" s="27" t="s">
        <v>5</v>
      </c>
      <c r="E432" s="25">
        <v>10</v>
      </c>
      <c r="F432" s="25"/>
      <c r="G432" s="26"/>
      <c r="I432" s="39"/>
    </row>
    <row r="433" spans="1:9" ht="25.5">
      <c r="A433" s="23" t="s">
        <v>1213</v>
      </c>
      <c r="B433" s="65" t="s">
        <v>515</v>
      </c>
      <c r="C433" s="65" t="s">
        <v>518</v>
      </c>
      <c r="D433" s="27" t="s">
        <v>5</v>
      </c>
      <c r="E433" s="25">
        <v>10</v>
      </c>
      <c r="F433" s="25"/>
      <c r="G433" s="26"/>
      <c r="I433" s="39"/>
    </row>
    <row r="434" spans="1:9" ht="25.5">
      <c r="A434" s="23" t="s">
        <v>1214</v>
      </c>
      <c r="B434" s="65" t="s">
        <v>515</v>
      </c>
      <c r="C434" s="65" t="s">
        <v>519</v>
      </c>
      <c r="D434" s="27" t="s">
        <v>5</v>
      </c>
      <c r="E434" s="25">
        <v>10</v>
      </c>
      <c r="F434" s="25"/>
      <c r="G434" s="26"/>
      <c r="I434" s="40"/>
    </row>
    <row r="435" spans="1:9" ht="25.5">
      <c r="A435" s="23" t="s">
        <v>1215</v>
      </c>
      <c r="B435" s="65" t="s">
        <v>520</v>
      </c>
      <c r="C435" s="65" t="s">
        <v>521</v>
      </c>
      <c r="D435" s="27" t="s">
        <v>5</v>
      </c>
      <c r="E435" s="25">
        <v>50</v>
      </c>
      <c r="F435" s="25"/>
      <c r="G435" s="26"/>
      <c r="I435" s="40"/>
    </row>
    <row r="436" spans="1:9" ht="38.25">
      <c r="A436" s="23" t="s">
        <v>1216</v>
      </c>
      <c r="B436" s="65" t="s">
        <v>522</v>
      </c>
      <c r="C436" s="65" t="s">
        <v>521</v>
      </c>
      <c r="D436" s="27" t="s">
        <v>5</v>
      </c>
      <c r="E436" s="25">
        <v>50</v>
      </c>
      <c r="F436" s="25"/>
      <c r="G436" s="26"/>
      <c r="I436" s="40"/>
    </row>
    <row r="437" spans="1:9" ht="25.5">
      <c r="A437" s="23" t="s">
        <v>1217</v>
      </c>
      <c r="B437" s="65" t="s">
        <v>523</v>
      </c>
      <c r="C437" s="65" t="s">
        <v>521</v>
      </c>
      <c r="D437" s="27" t="s">
        <v>5</v>
      </c>
      <c r="E437" s="25">
        <v>20</v>
      </c>
      <c r="F437" s="25"/>
      <c r="G437" s="26"/>
      <c r="I437" s="40"/>
    </row>
    <row r="438" spans="1:9">
      <c r="A438" s="23" t="s">
        <v>1218</v>
      </c>
      <c r="B438" s="65" t="s">
        <v>524</v>
      </c>
      <c r="C438" s="65" t="s">
        <v>525</v>
      </c>
      <c r="D438" s="27" t="s">
        <v>5</v>
      </c>
      <c r="E438" s="25">
        <v>2</v>
      </c>
      <c r="F438" s="25"/>
      <c r="G438" s="26"/>
      <c r="I438" s="40"/>
    </row>
    <row r="439" spans="1:9" ht="25.5">
      <c r="A439" s="23" t="s">
        <v>1219</v>
      </c>
      <c r="B439" s="65" t="s">
        <v>526</v>
      </c>
      <c r="C439" s="65" t="s">
        <v>527</v>
      </c>
      <c r="D439" s="27" t="s">
        <v>5</v>
      </c>
      <c r="E439" s="25">
        <v>2</v>
      </c>
      <c r="F439" s="25"/>
      <c r="G439" s="26"/>
      <c r="I439" s="40"/>
    </row>
    <row r="440" spans="1:9" ht="25.5">
      <c r="A440" s="23" t="s">
        <v>1220</v>
      </c>
      <c r="B440" s="65" t="s">
        <v>529</v>
      </c>
      <c r="C440" s="65" t="s">
        <v>528</v>
      </c>
      <c r="D440" s="27" t="s">
        <v>5</v>
      </c>
      <c r="E440" s="25">
        <v>10</v>
      </c>
      <c r="F440" s="25"/>
      <c r="G440" s="26"/>
      <c r="I440" s="40"/>
    </row>
    <row r="441" spans="1:9" ht="25.5">
      <c r="A441" s="23" t="s">
        <v>1221</v>
      </c>
      <c r="B441" s="65" t="s">
        <v>530</v>
      </c>
      <c r="C441" s="65" t="s">
        <v>531</v>
      </c>
      <c r="D441" s="27" t="s">
        <v>5</v>
      </c>
      <c r="E441" s="25">
        <v>500</v>
      </c>
      <c r="F441" s="25"/>
      <c r="G441" s="26"/>
      <c r="I441" s="40"/>
    </row>
    <row r="442" spans="1:9" ht="25.5">
      <c r="A442" s="23" t="s">
        <v>1222</v>
      </c>
      <c r="B442" s="65" t="s">
        <v>532</v>
      </c>
      <c r="C442" s="65" t="s">
        <v>533</v>
      </c>
      <c r="D442" s="27" t="s">
        <v>5</v>
      </c>
      <c r="E442" s="25">
        <v>2</v>
      </c>
      <c r="F442" s="25"/>
      <c r="G442" s="26"/>
      <c r="I442" s="40"/>
    </row>
    <row r="443" spans="1:9">
      <c r="A443" s="23" t="s">
        <v>1223</v>
      </c>
      <c r="B443" s="65" t="s">
        <v>534</v>
      </c>
      <c r="C443" s="65" t="s">
        <v>535</v>
      </c>
      <c r="D443" s="27" t="s">
        <v>5</v>
      </c>
      <c r="E443" s="25">
        <v>5</v>
      </c>
      <c r="F443" s="25"/>
      <c r="G443" s="26"/>
      <c r="I443" s="40"/>
    </row>
    <row r="444" spans="1:9">
      <c r="A444" s="23" t="s">
        <v>1224</v>
      </c>
      <c r="B444" s="65" t="s">
        <v>536</v>
      </c>
      <c r="C444" s="65" t="s">
        <v>537</v>
      </c>
      <c r="D444" s="27" t="s">
        <v>5</v>
      </c>
      <c r="E444" s="25">
        <v>1</v>
      </c>
      <c r="F444" s="25"/>
      <c r="G444" s="26"/>
      <c r="I444" s="40"/>
    </row>
    <row r="445" spans="1:9" ht="25.5">
      <c r="A445" s="23" t="s">
        <v>1225</v>
      </c>
      <c r="B445" s="65" t="s">
        <v>538</v>
      </c>
      <c r="C445" s="65" t="s">
        <v>539</v>
      </c>
      <c r="D445" s="27" t="s">
        <v>5</v>
      </c>
      <c r="E445" s="25">
        <v>5</v>
      </c>
      <c r="F445" s="25"/>
      <c r="G445" s="26"/>
      <c r="I445" s="40"/>
    </row>
    <row r="446" spans="1:9" ht="25.5">
      <c r="A446" s="23" t="s">
        <v>1226</v>
      </c>
      <c r="B446" s="65" t="s">
        <v>538</v>
      </c>
      <c r="C446" s="65" t="s">
        <v>540</v>
      </c>
      <c r="D446" s="27" t="s">
        <v>5</v>
      </c>
      <c r="E446" s="25">
        <v>25</v>
      </c>
      <c r="F446" s="25"/>
      <c r="G446" s="26"/>
      <c r="I446" s="40"/>
    </row>
    <row r="447" spans="1:9">
      <c r="A447" s="23" t="s">
        <v>1227</v>
      </c>
      <c r="B447" s="65" t="s">
        <v>524</v>
      </c>
      <c r="C447" s="65" t="s">
        <v>525</v>
      </c>
      <c r="D447" s="27" t="s">
        <v>5</v>
      </c>
      <c r="E447" s="25">
        <v>2</v>
      </c>
      <c r="F447" s="25"/>
      <c r="G447" s="26"/>
      <c r="I447" s="40"/>
    </row>
    <row r="448" spans="1:9">
      <c r="A448" s="23" t="s">
        <v>1228</v>
      </c>
      <c r="B448" s="65" t="s">
        <v>541</v>
      </c>
      <c r="C448" s="65" t="s">
        <v>542</v>
      </c>
      <c r="D448" s="27" t="s">
        <v>5</v>
      </c>
      <c r="E448" s="25">
        <v>5</v>
      </c>
      <c r="F448" s="25"/>
      <c r="G448" s="26"/>
      <c r="I448" s="40"/>
    </row>
    <row r="449" spans="1:9">
      <c r="A449" s="23" t="s">
        <v>1229</v>
      </c>
      <c r="B449" s="65" t="s">
        <v>541</v>
      </c>
      <c r="C449" s="65" t="s">
        <v>543</v>
      </c>
      <c r="D449" s="27" t="s">
        <v>5</v>
      </c>
      <c r="E449" s="25">
        <v>5</v>
      </c>
      <c r="F449" s="25"/>
      <c r="G449" s="26"/>
      <c r="I449" s="40"/>
    </row>
    <row r="450" spans="1:9">
      <c r="A450" s="23" t="s">
        <v>1230</v>
      </c>
      <c r="B450" s="65" t="s">
        <v>544</v>
      </c>
      <c r="C450" s="65" t="s">
        <v>545</v>
      </c>
      <c r="D450" s="27" t="s">
        <v>5</v>
      </c>
      <c r="E450" s="25">
        <v>5</v>
      </c>
      <c r="F450" s="25"/>
      <c r="G450" s="26"/>
      <c r="I450" s="39"/>
    </row>
    <row r="451" spans="1:9">
      <c r="A451" s="23" t="s">
        <v>1231</v>
      </c>
      <c r="B451" s="65" t="s">
        <v>546</v>
      </c>
      <c r="C451" s="65" t="s">
        <v>547</v>
      </c>
      <c r="D451" s="27" t="s">
        <v>5</v>
      </c>
      <c r="E451" s="25">
        <v>10</v>
      </c>
      <c r="F451" s="25"/>
      <c r="G451" s="26"/>
      <c r="I451" s="39"/>
    </row>
    <row r="452" spans="1:9" ht="51">
      <c r="A452" s="23" t="s">
        <v>1232</v>
      </c>
      <c r="B452" s="65" t="s">
        <v>548</v>
      </c>
      <c r="C452" s="65" t="s">
        <v>549</v>
      </c>
      <c r="D452" s="27" t="s">
        <v>5</v>
      </c>
      <c r="E452" s="25">
        <v>5</v>
      </c>
      <c r="F452" s="25"/>
      <c r="G452" s="26"/>
      <c r="I452" s="39"/>
    </row>
    <row r="453" spans="1:9" ht="51">
      <c r="A453" s="23" t="s">
        <v>1233</v>
      </c>
      <c r="B453" s="65" t="s">
        <v>548</v>
      </c>
      <c r="C453" s="65" t="s">
        <v>549</v>
      </c>
      <c r="D453" s="27" t="s">
        <v>5</v>
      </c>
      <c r="E453" s="25">
        <v>5</v>
      </c>
      <c r="F453" s="25"/>
      <c r="G453" s="26"/>
      <c r="I453" s="39"/>
    </row>
    <row r="454" spans="1:9">
      <c r="A454" s="19"/>
      <c r="B454" s="77" t="s">
        <v>550</v>
      </c>
      <c r="C454" s="62"/>
      <c r="D454" s="20"/>
      <c r="E454" s="21">
        <v>505</v>
      </c>
      <c r="F454" s="21"/>
      <c r="G454" s="22"/>
      <c r="I454" s="38"/>
    </row>
    <row r="455" spans="1:9" ht="38.25">
      <c r="A455" s="23" t="s">
        <v>1234</v>
      </c>
      <c r="B455" s="65" t="s">
        <v>551</v>
      </c>
      <c r="C455" s="65" t="s">
        <v>552</v>
      </c>
      <c r="D455" s="27" t="s">
        <v>5</v>
      </c>
      <c r="E455" s="25">
        <v>1</v>
      </c>
      <c r="F455" s="25"/>
      <c r="G455" s="26"/>
    </row>
    <row r="456" spans="1:9" ht="51">
      <c r="A456" s="23" t="s">
        <v>1235</v>
      </c>
      <c r="B456" s="65" t="s">
        <v>553</v>
      </c>
      <c r="C456" s="65" t="s">
        <v>554</v>
      </c>
      <c r="D456" s="27" t="s">
        <v>5</v>
      </c>
      <c r="E456" s="25">
        <v>2</v>
      </c>
      <c r="F456" s="25"/>
      <c r="G456" s="26"/>
    </row>
    <row r="457" spans="1:9" ht="25.5">
      <c r="A457" s="23" t="s">
        <v>1236</v>
      </c>
      <c r="B457" s="65" t="s">
        <v>555</v>
      </c>
      <c r="C457" s="65" t="s">
        <v>556</v>
      </c>
      <c r="D457" s="27" t="s">
        <v>5</v>
      </c>
      <c r="E457" s="25">
        <v>20</v>
      </c>
      <c r="F457" s="25"/>
      <c r="G457" s="26"/>
    </row>
    <row r="458" spans="1:9">
      <c r="A458" s="23" t="s">
        <v>1237</v>
      </c>
      <c r="B458" s="65" t="s">
        <v>558</v>
      </c>
      <c r="C458" s="65" t="s">
        <v>558</v>
      </c>
      <c r="D458" s="27" t="s">
        <v>559</v>
      </c>
      <c r="E458" s="25">
        <v>50</v>
      </c>
      <c r="F458" s="25"/>
      <c r="G458" s="26"/>
    </row>
    <row r="459" spans="1:9">
      <c r="A459" s="23" t="s">
        <v>1238</v>
      </c>
      <c r="B459" s="65" t="s">
        <v>560</v>
      </c>
      <c r="C459" s="65" t="s">
        <v>561</v>
      </c>
      <c r="D459" s="27" t="s">
        <v>5</v>
      </c>
      <c r="E459" s="25">
        <v>5</v>
      </c>
      <c r="F459" s="25"/>
      <c r="G459" s="26"/>
    </row>
    <row r="460" spans="1:9">
      <c r="A460" s="23" t="s">
        <v>1239</v>
      </c>
      <c r="B460" s="65" t="s">
        <v>560</v>
      </c>
      <c r="C460" s="65" t="s">
        <v>562</v>
      </c>
      <c r="D460" s="27" t="s">
        <v>5</v>
      </c>
      <c r="E460" s="25">
        <v>5</v>
      </c>
      <c r="F460" s="25"/>
      <c r="G460" s="26"/>
    </row>
    <row r="461" spans="1:9">
      <c r="A461" s="23" t="s">
        <v>1240</v>
      </c>
      <c r="B461" s="65" t="s">
        <v>563</v>
      </c>
      <c r="C461" s="65" t="s">
        <v>564</v>
      </c>
      <c r="D461" s="27" t="s">
        <v>5</v>
      </c>
      <c r="E461" s="25">
        <v>10</v>
      </c>
      <c r="F461" s="25"/>
      <c r="G461" s="26"/>
    </row>
    <row r="462" spans="1:9" ht="25.5">
      <c r="A462" s="23" t="s">
        <v>1241</v>
      </c>
      <c r="B462" s="65" t="s">
        <v>566</v>
      </c>
      <c r="C462" s="65" t="s">
        <v>567</v>
      </c>
      <c r="D462" s="27" t="s">
        <v>5</v>
      </c>
      <c r="E462" s="25">
        <v>20</v>
      </c>
      <c r="F462" s="25"/>
      <c r="G462" s="26"/>
    </row>
    <row r="463" spans="1:9" ht="25.5">
      <c r="A463" s="23" t="s">
        <v>1242</v>
      </c>
      <c r="B463" s="65" t="s">
        <v>566</v>
      </c>
      <c r="C463" s="65" t="s">
        <v>568</v>
      </c>
      <c r="D463" s="27" t="s">
        <v>5</v>
      </c>
      <c r="E463" s="25">
        <v>20</v>
      </c>
      <c r="F463" s="25"/>
      <c r="G463" s="26"/>
    </row>
    <row r="464" spans="1:9" ht="25.5">
      <c r="A464" s="23" t="s">
        <v>1243</v>
      </c>
      <c r="B464" s="65" t="s">
        <v>566</v>
      </c>
      <c r="C464" s="65" t="s">
        <v>569</v>
      </c>
      <c r="D464" s="27" t="s">
        <v>5</v>
      </c>
      <c r="E464" s="25">
        <v>20</v>
      </c>
      <c r="F464" s="25"/>
      <c r="G464" s="26"/>
    </row>
    <row r="465" spans="1:9">
      <c r="A465" s="23" t="s">
        <v>1244</v>
      </c>
      <c r="B465" s="65" t="s">
        <v>570</v>
      </c>
      <c r="C465" s="65" t="s">
        <v>571</v>
      </c>
      <c r="D465" s="27" t="s">
        <v>5</v>
      </c>
      <c r="E465" s="25">
        <v>18</v>
      </c>
      <c r="F465" s="25"/>
      <c r="G465" s="26"/>
    </row>
    <row r="466" spans="1:9">
      <c r="A466" s="23" t="s">
        <v>1245</v>
      </c>
      <c r="B466" s="65" t="s">
        <v>572</v>
      </c>
      <c r="C466" s="65" t="s">
        <v>573</v>
      </c>
      <c r="D466" s="27" t="s">
        <v>5</v>
      </c>
      <c r="E466" s="25">
        <v>9</v>
      </c>
      <c r="F466" s="25"/>
      <c r="G466" s="26"/>
      <c r="I466" s="3"/>
    </row>
    <row r="467" spans="1:9">
      <c r="A467" s="23" t="s">
        <v>1246</v>
      </c>
      <c r="B467" s="65" t="s">
        <v>574</v>
      </c>
      <c r="C467" s="65" t="s">
        <v>575</v>
      </c>
      <c r="D467" s="27" t="s">
        <v>5</v>
      </c>
      <c r="E467" s="25">
        <v>2</v>
      </c>
      <c r="F467" s="25"/>
      <c r="G467" s="26"/>
      <c r="I467" s="3"/>
    </row>
    <row r="468" spans="1:9" ht="25.5">
      <c r="A468" s="23" t="s">
        <v>1247</v>
      </c>
      <c r="B468" s="65" t="s">
        <v>574</v>
      </c>
      <c r="C468" s="65" t="s">
        <v>576</v>
      </c>
      <c r="D468" s="27" t="s">
        <v>5</v>
      </c>
      <c r="E468" s="25">
        <v>4</v>
      </c>
      <c r="F468" s="25"/>
      <c r="G468" s="26"/>
      <c r="I468" s="3"/>
    </row>
    <row r="469" spans="1:9" ht="25.5">
      <c r="A469" s="23" t="s">
        <v>1248</v>
      </c>
      <c r="B469" s="65" t="s">
        <v>577</v>
      </c>
      <c r="C469" s="65" t="s">
        <v>578</v>
      </c>
      <c r="D469" s="27" t="s">
        <v>579</v>
      </c>
      <c r="E469" s="25">
        <v>15</v>
      </c>
      <c r="F469" s="25"/>
      <c r="G469" s="26"/>
      <c r="I469" s="3"/>
    </row>
    <row r="470" spans="1:9">
      <c r="A470" s="23" t="s">
        <v>1249</v>
      </c>
      <c r="B470" s="65" t="s">
        <v>580</v>
      </c>
      <c r="C470" s="65" t="s">
        <v>581</v>
      </c>
      <c r="D470" s="27" t="s">
        <v>469</v>
      </c>
      <c r="E470" s="25">
        <v>10</v>
      </c>
      <c r="F470" s="25"/>
      <c r="G470" s="26"/>
      <c r="I470" s="3"/>
    </row>
    <row r="471" spans="1:9" ht="25.5">
      <c r="A471" s="23" t="s">
        <v>1250</v>
      </c>
      <c r="B471" s="64" t="s">
        <v>582</v>
      </c>
      <c r="C471" s="64" t="s">
        <v>583</v>
      </c>
      <c r="D471" s="27" t="s">
        <v>5</v>
      </c>
      <c r="E471" s="25">
        <v>2</v>
      </c>
      <c r="F471" s="25"/>
      <c r="G471" s="26"/>
      <c r="I471" s="3"/>
    </row>
    <row r="472" spans="1:9" ht="25.5">
      <c r="A472" s="23" t="s">
        <v>1251</v>
      </c>
      <c r="B472" s="64" t="s">
        <v>236</v>
      </c>
      <c r="C472" s="64" t="s">
        <v>584</v>
      </c>
      <c r="D472" s="27" t="s">
        <v>142</v>
      </c>
      <c r="E472" s="25">
        <v>40</v>
      </c>
      <c r="F472" s="25"/>
      <c r="G472" s="26"/>
      <c r="I472" s="3"/>
    </row>
    <row r="473" spans="1:9" ht="25.5">
      <c r="A473" s="23" t="s">
        <v>1252</v>
      </c>
      <c r="B473" s="64" t="s">
        <v>236</v>
      </c>
      <c r="C473" s="64" t="s">
        <v>237</v>
      </c>
      <c r="D473" s="27" t="s">
        <v>142</v>
      </c>
      <c r="E473" s="25">
        <v>20</v>
      </c>
      <c r="F473" s="25"/>
      <c r="G473" s="26"/>
      <c r="I473" s="3"/>
    </row>
    <row r="474" spans="1:9" ht="25.5">
      <c r="A474" s="23" t="s">
        <v>1253</v>
      </c>
      <c r="B474" s="64" t="s">
        <v>236</v>
      </c>
      <c r="C474" s="64" t="s">
        <v>585</v>
      </c>
      <c r="D474" s="27" t="s">
        <v>142</v>
      </c>
      <c r="E474" s="25">
        <v>80</v>
      </c>
      <c r="F474" s="25"/>
      <c r="G474" s="26"/>
      <c r="I474" s="3"/>
    </row>
    <row r="475" spans="1:9" ht="25.5">
      <c r="A475" s="23" t="s">
        <v>1254</v>
      </c>
      <c r="B475" s="64" t="s">
        <v>586</v>
      </c>
      <c r="C475" s="64" t="s">
        <v>587</v>
      </c>
      <c r="D475" s="27" t="s">
        <v>5</v>
      </c>
      <c r="E475" s="25">
        <v>20</v>
      </c>
      <c r="F475" s="25"/>
      <c r="G475" s="26"/>
      <c r="I475" s="3"/>
    </row>
    <row r="476" spans="1:9" ht="25.5">
      <c r="A476" s="23" t="s">
        <v>1255</v>
      </c>
      <c r="B476" s="64" t="s">
        <v>588</v>
      </c>
      <c r="C476" s="64"/>
      <c r="D476" s="27" t="s">
        <v>21</v>
      </c>
      <c r="E476" s="25">
        <v>10</v>
      </c>
      <c r="F476" s="25"/>
      <c r="G476" s="26"/>
      <c r="I476" s="3"/>
    </row>
    <row r="477" spans="1:9">
      <c r="A477" s="23" t="s">
        <v>1256</v>
      </c>
      <c r="B477" s="64" t="s">
        <v>589</v>
      </c>
      <c r="C477" s="64" t="s">
        <v>590</v>
      </c>
      <c r="D477" s="27" t="s">
        <v>5</v>
      </c>
      <c r="E477" s="25">
        <v>6</v>
      </c>
      <c r="F477" s="25"/>
      <c r="G477" s="26"/>
      <c r="I477" s="3"/>
    </row>
    <row r="478" spans="1:9" ht="25.5">
      <c r="A478" s="23" t="s">
        <v>1257</v>
      </c>
      <c r="B478" s="64" t="s">
        <v>591</v>
      </c>
      <c r="C478" s="64" t="s">
        <v>592</v>
      </c>
      <c r="D478" s="27" t="s">
        <v>5</v>
      </c>
      <c r="E478" s="25">
        <v>6</v>
      </c>
      <c r="F478" s="25"/>
      <c r="G478" s="26"/>
      <c r="I478" s="3"/>
    </row>
    <row r="479" spans="1:9" ht="25.5">
      <c r="A479" s="23" t="s">
        <v>1258</v>
      </c>
      <c r="B479" s="64" t="s">
        <v>591</v>
      </c>
      <c r="C479" s="64" t="s">
        <v>593</v>
      </c>
      <c r="D479" s="27" t="s">
        <v>5</v>
      </c>
      <c r="E479" s="25">
        <v>6</v>
      </c>
      <c r="F479" s="25"/>
      <c r="G479" s="26"/>
      <c r="I479" s="3"/>
    </row>
    <row r="480" spans="1:9" ht="25.5">
      <c r="A480" s="23" t="s">
        <v>1259</v>
      </c>
      <c r="B480" s="64" t="s">
        <v>594</v>
      </c>
      <c r="C480" s="64" t="s">
        <v>595</v>
      </c>
      <c r="D480" s="27" t="s">
        <v>5</v>
      </c>
      <c r="E480" s="25">
        <v>20</v>
      </c>
      <c r="F480" s="25"/>
      <c r="G480" s="26"/>
      <c r="I480" s="3"/>
    </row>
    <row r="481" spans="1:9">
      <c r="A481" s="23" t="s">
        <v>1260</v>
      </c>
      <c r="B481" s="64" t="s">
        <v>596</v>
      </c>
      <c r="C481" s="64" t="s">
        <v>597</v>
      </c>
      <c r="D481" s="27" t="s">
        <v>5</v>
      </c>
      <c r="E481" s="25">
        <v>12</v>
      </c>
      <c r="F481" s="25"/>
      <c r="G481" s="26"/>
      <c r="I481" s="3"/>
    </row>
    <row r="482" spans="1:9">
      <c r="A482" s="14"/>
      <c r="B482" s="61" t="s">
        <v>12</v>
      </c>
      <c r="C482" s="61"/>
      <c r="D482" s="15"/>
      <c r="E482" s="54"/>
      <c r="F482" s="42"/>
      <c r="G482" s="17"/>
      <c r="I482" s="18"/>
    </row>
    <row r="483" spans="1:9">
      <c r="A483" s="19"/>
      <c r="B483" s="77" t="s">
        <v>13</v>
      </c>
      <c r="C483" s="62"/>
      <c r="D483" s="20"/>
      <c r="E483" s="21">
        <v>12</v>
      </c>
      <c r="F483" s="21"/>
      <c r="G483" s="22"/>
      <c r="I483" s="38"/>
    </row>
    <row r="484" spans="1:9">
      <c r="A484" s="23" t="s">
        <v>1261</v>
      </c>
      <c r="B484" s="65" t="s">
        <v>16</v>
      </c>
      <c r="C484" s="65" t="s">
        <v>17</v>
      </c>
      <c r="D484" s="27" t="s">
        <v>21</v>
      </c>
      <c r="E484" s="25">
        <v>3</v>
      </c>
      <c r="F484" s="25"/>
      <c r="G484" s="26"/>
      <c r="I484" s="39"/>
    </row>
    <row r="485" spans="1:9">
      <c r="A485" s="23" t="s">
        <v>1262</v>
      </c>
      <c r="B485" s="65" t="s">
        <v>18</v>
      </c>
      <c r="C485" s="65"/>
      <c r="D485" s="27" t="s">
        <v>21</v>
      </c>
      <c r="E485" s="25">
        <v>2</v>
      </c>
      <c r="F485" s="25"/>
      <c r="G485" s="26"/>
      <c r="I485" s="39"/>
    </row>
    <row r="486" spans="1:9">
      <c r="A486" s="23" t="s">
        <v>1263</v>
      </c>
      <c r="B486" s="65" t="s">
        <v>22</v>
      </c>
      <c r="C486" s="65" t="s">
        <v>23</v>
      </c>
      <c r="D486" s="27" t="s">
        <v>21</v>
      </c>
      <c r="E486" s="25">
        <v>1</v>
      </c>
      <c r="F486" s="25"/>
      <c r="G486" s="26"/>
      <c r="I486" s="39"/>
    </row>
    <row r="487" spans="1:9">
      <c r="A487" s="23" t="s">
        <v>1264</v>
      </c>
      <c r="B487" s="65" t="s">
        <v>19</v>
      </c>
      <c r="C487" s="65" t="s">
        <v>20</v>
      </c>
      <c r="D487" s="27" t="s">
        <v>21</v>
      </c>
      <c r="E487" s="25">
        <v>1</v>
      </c>
      <c r="F487" s="25"/>
      <c r="G487" s="26"/>
      <c r="I487" s="39"/>
    </row>
    <row r="488" spans="1:9">
      <c r="A488" s="23" t="s">
        <v>1265</v>
      </c>
      <c r="B488" s="65" t="s">
        <v>24</v>
      </c>
      <c r="C488" s="65" t="s">
        <v>25</v>
      </c>
      <c r="D488" s="27" t="s">
        <v>21</v>
      </c>
      <c r="E488" s="25">
        <v>5</v>
      </c>
      <c r="F488" s="25"/>
      <c r="G488" s="26"/>
      <c r="I488" s="39"/>
    </row>
    <row r="489" spans="1:9">
      <c r="A489" s="19"/>
      <c r="B489" s="77" t="s">
        <v>26</v>
      </c>
      <c r="C489" s="62"/>
      <c r="D489" s="20"/>
      <c r="E489" s="21">
        <v>10</v>
      </c>
      <c r="F489" s="21"/>
      <c r="G489" s="22"/>
      <c r="I489" s="38"/>
    </row>
    <row r="490" spans="1:9">
      <c r="A490" s="23" t="s">
        <v>1266</v>
      </c>
      <c r="B490" s="65" t="s">
        <v>27</v>
      </c>
      <c r="C490" s="65" t="s">
        <v>28</v>
      </c>
      <c r="D490" s="27" t="s">
        <v>21</v>
      </c>
      <c r="E490" s="53">
        <v>5</v>
      </c>
      <c r="F490" s="25"/>
      <c r="G490" s="26"/>
      <c r="I490" s="39"/>
    </row>
    <row r="491" spans="1:9">
      <c r="A491" s="23" t="s">
        <v>1267</v>
      </c>
      <c r="B491" s="65" t="s">
        <v>29</v>
      </c>
      <c r="C491" s="65" t="s">
        <v>30</v>
      </c>
      <c r="D491" s="27" t="s">
        <v>21</v>
      </c>
      <c r="E491" s="53">
        <v>1</v>
      </c>
      <c r="F491" s="25"/>
      <c r="G491" s="26"/>
      <c r="I491" s="39"/>
    </row>
    <row r="492" spans="1:9">
      <c r="A492" s="23" t="s">
        <v>1268</v>
      </c>
      <c r="B492" s="65" t="s">
        <v>598</v>
      </c>
      <c r="C492" s="65" t="s">
        <v>32</v>
      </c>
      <c r="D492" s="27" t="s">
        <v>21</v>
      </c>
      <c r="E492" s="53">
        <v>1</v>
      </c>
      <c r="F492" s="25"/>
      <c r="G492" s="26"/>
      <c r="I492" s="39"/>
    </row>
    <row r="493" spans="1:9">
      <c r="A493" s="23" t="s">
        <v>1269</v>
      </c>
      <c r="B493" s="65" t="s">
        <v>33</v>
      </c>
      <c r="C493" s="65" t="s">
        <v>34</v>
      </c>
      <c r="D493" s="27" t="s">
        <v>21</v>
      </c>
      <c r="E493" s="53">
        <v>3</v>
      </c>
      <c r="F493" s="25"/>
      <c r="G493" s="26"/>
      <c r="I493" s="39"/>
    </row>
    <row r="494" spans="1:9">
      <c r="A494" s="19"/>
      <c r="B494" s="77" t="s">
        <v>35</v>
      </c>
      <c r="C494" s="62"/>
      <c r="D494" s="20"/>
      <c r="E494" s="21">
        <v>48</v>
      </c>
      <c r="F494" s="21"/>
      <c r="G494" s="22"/>
      <c r="I494" s="38"/>
    </row>
    <row r="495" spans="1:9">
      <c r="A495" s="23" t="s">
        <v>1270</v>
      </c>
      <c r="B495" s="65" t="s">
        <v>600</v>
      </c>
      <c r="C495" s="65" t="s">
        <v>599</v>
      </c>
      <c r="D495" s="27" t="s">
        <v>61</v>
      </c>
      <c r="E495" s="25">
        <v>5</v>
      </c>
      <c r="F495" s="25"/>
      <c r="G495" s="26"/>
      <c r="I495" s="39"/>
    </row>
    <row r="496" spans="1:9" ht="25.5">
      <c r="A496" s="23" t="s">
        <v>1271</v>
      </c>
      <c r="B496" s="65" t="s">
        <v>601</v>
      </c>
      <c r="C496" s="65" t="s">
        <v>602</v>
      </c>
      <c r="D496" s="27" t="s">
        <v>38</v>
      </c>
      <c r="E496" s="25">
        <v>3</v>
      </c>
      <c r="F496" s="25"/>
      <c r="G496" s="26"/>
      <c r="I496" s="39"/>
    </row>
    <row r="497" spans="1:9">
      <c r="A497" s="23" t="s">
        <v>1272</v>
      </c>
      <c r="B497" s="65" t="s">
        <v>603</v>
      </c>
      <c r="C497" s="65" t="s">
        <v>40</v>
      </c>
      <c r="D497" s="27" t="s">
        <v>604</v>
      </c>
      <c r="E497" s="25">
        <v>2</v>
      </c>
      <c r="F497" s="25"/>
      <c r="G497" s="26"/>
      <c r="I497" s="39"/>
    </row>
    <row r="498" spans="1:9" ht="51">
      <c r="A498" s="23" t="s">
        <v>1273</v>
      </c>
      <c r="B498" s="65" t="s">
        <v>41</v>
      </c>
      <c r="C498" s="65" t="s">
        <v>42</v>
      </c>
      <c r="D498" s="27" t="s">
        <v>38</v>
      </c>
      <c r="E498" s="25">
        <v>2</v>
      </c>
      <c r="F498" s="25"/>
      <c r="G498" s="26"/>
      <c r="I498" s="39"/>
    </row>
    <row r="499" spans="1:9">
      <c r="A499" s="23" t="s">
        <v>1274</v>
      </c>
      <c r="B499" s="65" t="s">
        <v>605</v>
      </c>
      <c r="C499" s="65" t="s">
        <v>599</v>
      </c>
      <c r="D499" s="27" t="s">
        <v>61</v>
      </c>
      <c r="E499" s="25">
        <v>2</v>
      </c>
      <c r="F499" s="25"/>
      <c r="G499" s="26"/>
      <c r="I499" s="39"/>
    </row>
    <row r="500" spans="1:9" ht="25.5">
      <c r="A500" s="23" t="s">
        <v>1275</v>
      </c>
      <c r="B500" s="65" t="s">
        <v>606</v>
      </c>
      <c r="C500" s="65" t="s">
        <v>599</v>
      </c>
      <c r="D500" s="27" t="s">
        <v>38</v>
      </c>
      <c r="E500" s="25">
        <v>1</v>
      </c>
      <c r="F500" s="25"/>
      <c r="G500" s="26"/>
      <c r="I500" s="39"/>
    </row>
    <row r="501" spans="1:9">
      <c r="A501" s="23" t="s">
        <v>1276</v>
      </c>
      <c r="B501" s="65" t="s">
        <v>607</v>
      </c>
      <c r="C501" s="65" t="s">
        <v>608</v>
      </c>
      <c r="D501" s="32" t="s">
        <v>5</v>
      </c>
      <c r="E501" s="25">
        <v>6</v>
      </c>
      <c r="F501" s="25"/>
      <c r="G501" s="26"/>
      <c r="I501" s="39"/>
    </row>
    <row r="502" spans="1:9" ht="25.5">
      <c r="A502" s="23" t="s">
        <v>1277</v>
      </c>
      <c r="B502" s="65" t="s">
        <v>609</v>
      </c>
      <c r="C502" s="65" t="s">
        <v>44</v>
      </c>
      <c r="D502" s="27" t="s">
        <v>38</v>
      </c>
      <c r="E502" s="25">
        <v>7</v>
      </c>
      <c r="F502" s="25"/>
      <c r="G502" s="26"/>
      <c r="I502" s="39"/>
    </row>
    <row r="503" spans="1:9" ht="25.5">
      <c r="A503" s="23" t="s">
        <v>1278</v>
      </c>
      <c r="B503" s="65" t="s">
        <v>610</v>
      </c>
      <c r="C503" s="65" t="s">
        <v>40</v>
      </c>
      <c r="D503" s="27" t="s">
        <v>38</v>
      </c>
      <c r="E503" s="25">
        <v>1</v>
      </c>
      <c r="F503" s="25"/>
      <c r="G503" s="26"/>
      <c r="I503" s="39"/>
    </row>
    <row r="504" spans="1:9">
      <c r="A504" s="23" t="s">
        <v>1279</v>
      </c>
      <c r="B504" s="65" t="s">
        <v>610</v>
      </c>
      <c r="C504" s="65" t="s">
        <v>599</v>
      </c>
      <c r="D504" s="27" t="s">
        <v>61</v>
      </c>
      <c r="E504" s="25">
        <v>5</v>
      </c>
      <c r="F504" s="25"/>
      <c r="G504" s="26"/>
      <c r="I504" s="39"/>
    </row>
    <row r="505" spans="1:9">
      <c r="A505" s="23" t="s">
        <v>1280</v>
      </c>
      <c r="B505" s="65" t="s">
        <v>611</v>
      </c>
      <c r="C505" s="65" t="s">
        <v>599</v>
      </c>
      <c r="D505" s="27" t="s">
        <v>61</v>
      </c>
      <c r="E505" s="25">
        <v>2</v>
      </c>
      <c r="F505" s="25"/>
      <c r="G505" s="26"/>
      <c r="I505" s="39"/>
    </row>
    <row r="506" spans="1:9" ht="25.5">
      <c r="A506" s="23" t="s">
        <v>1281</v>
      </c>
      <c r="B506" s="65" t="s">
        <v>612</v>
      </c>
      <c r="C506" s="65" t="s">
        <v>51</v>
      </c>
      <c r="D506" s="27" t="s">
        <v>38</v>
      </c>
      <c r="E506" s="25">
        <v>1</v>
      </c>
      <c r="F506" s="25"/>
      <c r="G506" s="26"/>
      <c r="I506" s="39"/>
    </row>
    <row r="507" spans="1:9" ht="25.5">
      <c r="A507" s="23" t="s">
        <v>1282</v>
      </c>
      <c r="B507" s="65" t="s">
        <v>612</v>
      </c>
      <c r="C507" s="65" t="s">
        <v>52</v>
      </c>
      <c r="D507" s="27" t="s">
        <v>38</v>
      </c>
      <c r="E507" s="25">
        <v>2</v>
      </c>
      <c r="F507" s="25"/>
      <c r="G507" s="26"/>
      <c r="I507" s="39"/>
    </row>
    <row r="508" spans="1:9" ht="25.5">
      <c r="A508" s="23" t="s">
        <v>1283</v>
      </c>
      <c r="B508" s="65" t="s">
        <v>613</v>
      </c>
      <c r="C508" s="65" t="s">
        <v>614</v>
      </c>
      <c r="D508" s="27" t="s">
        <v>38</v>
      </c>
      <c r="E508" s="25">
        <v>2</v>
      </c>
      <c r="F508" s="25"/>
      <c r="G508" s="26"/>
      <c r="I508" s="39"/>
    </row>
    <row r="509" spans="1:9" ht="25.5">
      <c r="A509" s="23" t="s">
        <v>1284</v>
      </c>
      <c r="B509" s="65" t="s">
        <v>54</v>
      </c>
      <c r="C509" s="65" t="s">
        <v>55</v>
      </c>
      <c r="D509" s="27" t="s">
        <v>38</v>
      </c>
      <c r="E509" s="25">
        <v>1</v>
      </c>
      <c r="F509" s="25"/>
      <c r="G509" s="26"/>
      <c r="I509" s="39"/>
    </row>
    <row r="510" spans="1:9" ht="25.5">
      <c r="A510" s="19"/>
      <c r="B510" s="77" t="s">
        <v>56</v>
      </c>
      <c r="C510" s="62"/>
      <c r="D510" s="20"/>
      <c r="E510" s="21">
        <v>35</v>
      </c>
      <c r="F510" s="21"/>
      <c r="G510" s="22"/>
      <c r="I510" s="38"/>
    </row>
    <row r="511" spans="1:9" ht="25.5">
      <c r="A511" s="23" t="s">
        <v>1285</v>
      </c>
      <c r="B511" s="65" t="s">
        <v>59</v>
      </c>
      <c r="C511" s="65" t="s">
        <v>60</v>
      </c>
      <c r="D511" s="27" t="s">
        <v>61</v>
      </c>
      <c r="E511" s="53">
        <v>5</v>
      </c>
      <c r="F511" s="25"/>
      <c r="G511" s="26"/>
      <c r="I511" s="39"/>
    </row>
    <row r="512" spans="1:9" ht="25.5">
      <c r="A512" s="23" t="s">
        <v>1286</v>
      </c>
      <c r="B512" s="65" t="s">
        <v>59</v>
      </c>
      <c r="C512" s="65" t="s">
        <v>62</v>
      </c>
      <c r="D512" s="27" t="s">
        <v>61</v>
      </c>
      <c r="E512" s="53">
        <v>5</v>
      </c>
      <c r="F512" s="25"/>
      <c r="G512" s="26"/>
      <c r="I512" s="39"/>
    </row>
    <row r="513" spans="1:9" ht="25.5">
      <c r="A513" s="23" t="s">
        <v>1287</v>
      </c>
      <c r="B513" s="65" t="s">
        <v>63</v>
      </c>
      <c r="C513" s="65" t="s">
        <v>64</v>
      </c>
      <c r="D513" s="27" t="s">
        <v>61</v>
      </c>
      <c r="E513" s="53">
        <v>5</v>
      </c>
      <c r="F513" s="25"/>
      <c r="G513" s="26"/>
      <c r="I513" s="39"/>
    </row>
    <row r="514" spans="1:9" ht="25.5">
      <c r="A514" s="23" t="s">
        <v>1288</v>
      </c>
      <c r="B514" s="65" t="s">
        <v>63</v>
      </c>
      <c r="C514" s="65" t="s">
        <v>65</v>
      </c>
      <c r="D514" s="27" t="s">
        <v>61</v>
      </c>
      <c r="E514" s="53">
        <v>5</v>
      </c>
      <c r="F514" s="25"/>
      <c r="G514" s="26"/>
      <c r="I514" s="39"/>
    </row>
    <row r="515" spans="1:9" ht="25.5">
      <c r="A515" s="23" t="s">
        <v>1289</v>
      </c>
      <c r="B515" s="65" t="s">
        <v>63</v>
      </c>
      <c r="C515" s="65" t="s">
        <v>66</v>
      </c>
      <c r="D515" s="27" t="s">
        <v>61</v>
      </c>
      <c r="E515" s="53">
        <v>5</v>
      </c>
      <c r="F515" s="25"/>
      <c r="G515" s="26"/>
      <c r="I515" s="39"/>
    </row>
    <row r="516" spans="1:9" ht="25.5">
      <c r="A516" s="23" t="s">
        <v>1290</v>
      </c>
      <c r="B516" s="65" t="s">
        <v>63</v>
      </c>
      <c r="C516" s="65" t="s">
        <v>67</v>
      </c>
      <c r="D516" s="27" t="s">
        <v>61</v>
      </c>
      <c r="E516" s="53">
        <v>5</v>
      </c>
      <c r="F516" s="25"/>
      <c r="G516" s="26"/>
      <c r="I516" s="39"/>
    </row>
    <row r="517" spans="1:9" ht="25.5">
      <c r="A517" s="23" t="s">
        <v>1291</v>
      </c>
      <c r="B517" s="65" t="s">
        <v>63</v>
      </c>
      <c r="C517" s="65" t="s">
        <v>69</v>
      </c>
      <c r="D517" s="27" t="s">
        <v>61</v>
      </c>
      <c r="E517" s="53">
        <v>5</v>
      </c>
      <c r="F517" s="25"/>
      <c r="G517" s="26"/>
      <c r="I517" s="39"/>
    </row>
    <row r="518" spans="1:9">
      <c r="A518" s="19"/>
      <c r="B518" s="77" t="s">
        <v>79</v>
      </c>
      <c r="C518" s="62"/>
      <c r="D518" s="20"/>
      <c r="E518" s="21">
        <v>4</v>
      </c>
      <c r="F518" s="21"/>
      <c r="G518" s="22"/>
      <c r="I518" s="38"/>
    </row>
    <row r="519" spans="1:9">
      <c r="A519" s="23" t="s">
        <v>1292</v>
      </c>
      <c r="B519" s="65" t="s">
        <v>80</v>
      </c>
      <c r="C519" s="65" t="s">
        <v>81</v>
      </c>
      <c r="D519" s="27" t="s">
        <v>21</v>
      </c>
      <c r="E519" s="25">
        <v>1</v>
      </c>
      <c r="F519" s="25"/>
      <c r="G519" s="26"/>
      <c r="I519" s="39"/>
    </row>
    <row r="520" spans="1:9" ht="25.5">
      <c r="A520" s="23" t="s">
        <v>1293</v>
      </c>
      <c r="B520" s="65" t="s">
        <v>82</v>
      </c>
      <c r="C520" s="65" t="s">
        <v>83</v>
      </c>
      <c r="D520" s="27" t="s">
        <v>21</v>
      </c>
      <c r="E520" s="25">
        <v>1</v>
      </c>
      <c r="F520" s="25"/>
      <c r="G520" s="26"/>
      <c r="I520" s="39"/>
    </row>
    <row r="521" spans="1:9">
      <c r="A521" s="23" t="s">
        <v>1294</v>
      </c>
      <c r="B521" s="65" t="s">
        <v>86</v>
      </c>
      <c r="C521" s="65"/>
      <c r="D521" s="27" t="s">
        <v>21</v>
      </c>
      <c r="E521" s="25">
        <v>1</v>
      </c>
      <c r="F521" s="25"/>
      <c r="G521" s="26"/>
      <c r="I521" s="39"/>
    </row>
    <row r="522" spans="1:9">
      <c r="A522" s="23" t="s">
        <v>1295</v>
      </c>
      <c r="B522" s="65" t="s">
        <v>88</v>
      </c>
      <c r="C522" s="65"/>
      <c r="D522" s="27" t="s">
        <v>21</v>
      </c>
      <c r="E522" s="25">
        <v>1</v>
      </c>
      <c r="F522" s="25"/>
      <c r="G522" s="26"/>
      <c r="I522" s="39"/>
    </row>
    <row r="523" spans="1:9">
      <c r="A523" s="19"/>
      <c r="B523" s="77" t="s">
        <v>92</v>
      </c>
      <c r="C523" s="62"/>
      <c r="D523" s="20"/>
      <c r="E523" s="21">
        <v>0.43000000000000005</v>
      </c>
      <c r="F523" s="21"/>
      <c r="G523" s="22"/>
      <c r="I523" s="38"/>
    </row>
    <row r="524" spans="1:9">
      <c r="A524" s="23" t="s">
        <v>1296</v>
      </c>
      <c r="B524" s="65" t="s">
        <v>93</v>
      </c>
      <c r="C524" s="65" t="s">
        <v>94</v>
      </c>
      <c r="D524" s="27" t="s">
        <v>21</v>
      </c>
      <c r="E524" s="53">
        <v>0.1</v>
      </c>
      <c r="F524" s="25"/>
      <c r="G524" s="26"/>
      <c r="I524" s="39"/>
    </row>
    <row r="525" spans="1:9">
      <c r="A525" s="23" t="s">
        <v>1297</v>
      </c>
      <c r="B525" s="65" t="s">
        <v>95</v>
      </c>
      <c r="C525" s="65"/>
      <c r="D525" s="27" t="s">
        <v>21</v>
      </c>
      <c r="E525" s="55">
        <v>0.01</v>
      </c>
      <c r="F525" s="25"/>
      <c r="G525" s="26"/>
      <c r="I525" s="39"/>
    </row>
    <row r="526" spans="1:9" ht="25.5">
      <c r="A526" s="23" t="s">
        <v>1298</v>
      </c>
      <c r="B526" s="65" t="s">
        <v>96</v>
      </c>
      <c r="C526" s="65" t="s">
        <v>97</v>
      </c>
      <c r="D526" s="27" t="s">
        <v>21</v>
      </c>
      <c r="E526" s="55">
        <v>0.05</v>
      </c>
      <c r="F526" s="25"/>
      <c r="G526" s="26"/>
      <c r="I526" s="39"/>
    </row>
    <row r="527" spans="1:9">
      <c r="A527" s="23" t="s">
        <v>1299</v>
      </c>
      <c r="B527" s="65" t="s">
        <v>105</v>
      </c>
      <c r="C527" s="65" t="s">
        <v>106</v>
      </c>
      <c r="D527" s="27" t="s">
        <v>21</v>
      </c>
      <c r="E527" s="55">
        <v>0.01</v>
      </c>
      <c r="F527" s="25"/>
      <c r="G527" s="26"/>
      <c r="I527" s="39"/>
    </row>
    <row r="528" spans="1:9">
      <c r="A528" s="23" t="s">
        <v>1300</v>
      </c>
      <c r="B528" s="65" t="s">
        <v>615</v>
      </c>
      <c r="C528" s="65" t="s">
        <v>616</v>
      </c>
      <c r="D528" s="27" t="s">
        <v>21</v>
      </c>
      <c r="E528" s="55">
        <v>0.01</v>
      </c>
      <c r="F528" s="25"/>
      <c r="G528" s="26"/>
      <c r="I528" s="39"/>
    </row>
    <row r="529" spans="1:9">
      <c r="A529" s="23" t="s">
        <v>1301</v>
      </c>
      <c r="B529" s="65" t="s">
        <v>617</v>
      </c>
      <c r="C529" s="65" t="s">
        <v>106</v>
      </c>
      <c r="D529" s="27" t="s">
        <v>21</v>
      </c>
      <c r="E529" s="55">
        <v>0.02</v>
      </c>
      <c r="F529" s="25"/>
      <c r="G529" s="26"/>
      <c r="I529" s="39"/>
    </row>
    <row r="530" spans="1:9">
      <c r="A530" s="23" t="s">
        <v>1302</v>
      </c>
      <c r="B530" s="65" t="s">
        <v>240</v>
      </c>
      <c r="C530" s="65" t="s">
        <v>618</v>
      </c>
      <c r="D530" s="27" t="s">
        <v>21</v>
      </c>
      <c r="E530" s="55">
        <v>0.01</v>
      </c>
      <c r="F530" s="25"/>
      <c r="G530" s="26"/>
      <c r="I530" s="39"/>
    </row>
    <row r="531" spans="1:9" ht="25.5">
      <c r="A531" s="23" t="s">
        <v>1303</v>
      </c>
      <c r="B531" s="65" t="s">
        <v>102</v>
      </c>
      <c r="C531" s="65" t="s">
        <v>103</v>
      </c>
      <c r="D531" s="27"/>
      <c r="E531" s="55">
        <v>0.01</v>
      </c>
      <c r="F531" s="25"/>
      <c r="G531" s="26"/>
      <c r="I531" s="39"/>
    </row>
    <row r="532" spans="1:9" ht="25.5">
      <c r="A532" s="23" t="s">
        <v>1304</v>
      </c>
      <c r="B532" s="65" t="s">
        <v>619</v>
      </c>
      <c r="C532" s="65" t="s">
        <v>104</v>
      </c>
      <c r="D532" s="27" t="s">
        <v>21</v>
      </c>
      <c r="E532" s="53">
        <v>0.1</v>
      </c>
      <c r="F532" s="25"/>
      <c r="G532" s="26"/>
      <c r="I532" s="39"/>
    </row>
    <row r="533" spans="1:9">
      <c r="A533" s="23" t="s">
        <v>1305</v>
      </c>
      <c r="B533" s="65" t="s">
        <v>620</v>
      </c>
      <c r="C533" s="65"/>
      <c r="D533" s="27" t="s">
        <v>21</v>
      </c>
      <c r="E533" s="53">
        <v>0.1</v>
      </c>
      <c r="F533" s="25"/>
      <c r="G533" s="26"/>
      <c r="I533" s="39"/>
    </row>
    <row r="534" spans="1:9">
      <c r="A534" s="23" t="s">
        <v>1306</v>
      </c>
      <c r="B534" s="65" t="s">
        <v>621</v>
      </c>
      <c r="C534" s="65" t="s">
        <v>220</v>
      </c>
      <c r="D534" s="27" t="s">
        <v>21</v>
      </c>
      <c r="E534" s="56">
        <v>0.01</v>
      </c>
      <c r="F534" s="25"/>
      <c r="G534" s="26"/>
      <c r="I534" s="39"/>
    </row>
    <row r="535" spans="1:9">
      <c r="A535" s="19"/>
      <c r="B535" s="77" t="s">
        <v>109</v>
      </c>
      <c r="C535" s="62"/>
      <c r="D535" s="20"/>
      <c r="E535" s="21">
        <v>325.3</v>
      </c>
      <c r="F535" s="21"/>
      <c r="G535" s="22"/>
      <c r="I535" s="38"/>
    </row>
    <row r="536" spans="1:9" ht="38.25">
      <c r="A536" s="23" t="s">
        <v>1307</v>
      </c>
      <c r="B536" s="65" t="s">
        <v>118</v>
      </c>
      <c r="C536" s="65" t="s">
        <v>622</v>
      </c>
      <c r="D536" s="44" t="s">
        <v>38</v>
      </c>
      <c r="E536" s="53">
        <v>5</v>
      </c>
      <c r="F536" s="25"/>
      <c r="G536" s="26"/>
    </row>
    <row r="537" spans="1:9">
      <c r="A537" s="23" t="s">
        <v>1308</v>
      </c>
      <c r="B537" s="65" t="s">
        <v>126</v>
      </c>
      <c r="C537" s="65" t="s">
        <v>127</v>
      </c>
      <c r="D537" s="27"/>
      <c r="E537" s="53">
        <v>0.9</v>
      </c>
      <c r="F537" s="25"/>
      <c r="G537" s="26"/>
    </row>
    <row r="538" spans="1:9" ht="25.5">
      <c r="A538" s="23" t="s">
        <v>1309</v>
      </c>
      <c r="B538" s="65" t="s">
        <v>132</v>
      </c>
      <c r="C538" s="65" t="s">
        <v>133</v>
      </c>
      <c r="D538" s="27" t="s">
        <v>21</v>
      </c>
      <c r="E538" s="53">
        <v>0.5</v>
      </c>
      <c r="F538" s="25"/>
      <c r="G538" s="26"/>
    </row>
    <row r="539" spans="1:9">
      <c r="A539" s="23" t="s">
        <v>1310</v>
      </c>
      <c r="B539" s="65" t="s">
        <v>623</v>
      </c>
      <c r="C539" s="65" t="s">
        <v>624</v>
      </c>
      <c r="D539" s="27" t="s">
        <v>21</v>
      </c>
      <c r="E539" s="53">
        <v>0.1</v>
      </c>
      <c r="F539" s="25"/>
      <c r="G539" s="26"/>
    </row>
    <row r="540" spans="1:9">
      <c r="A540" s="23" t="s">
        <v>1311</v>
      </c>
      <c r="B540" s="65" t="s">
        <v>625</v>
      </c>
      <c r="C540" s="65" t="s">
        <v>626</v>
      </c>
      <c r="D540" s="27" t="s">
        <v>21</v>
      </c>
      <c r="E540" s="55">
        <v>0.25</v>
      </c>
      <c r="F540" s="25"/>
      <c r="G540" s="26"/>
    </row>
    <row r="541" spans="1:9">
      <c r="A541" s="23" t="s">
        <v>1312</v>
      </c>
      <c r="B541" s="65" t="s">
        <v>136</v>
      </c>
      <c r="C541" s="65" t="s">
        <v>137</v>
      </c>
      <c r="D541" s="27" t="s">
        <v>21</v>
      </c>
      <c r="E541" s="53">
        <v>1</v>
      </c>
      <c r="F541" s="25"/>
      <c r="G541" s="26"/>
    </row>
    <row r="542" spans="1:9">
      <c r="A542" s="23" t="s">
        <v>1313</v>
      </c>
      <c r="B542" s="65" t="s">
        <v>627</v>
      </c>
      <c r="C542" s="65" t="s">
        <v>628</v>
      </c>
      <c r="D542" s="27" t="s">
        <v>21</v>
      </c>
      <c r="E542" s="53">
        <v>0.1</v>
      </c>
      <c r="F542" s="25"/>
      <c r="G542" s="26"/>
    </row>
    <row r="543" spans="1:9">
      <c r="A543" s="23" t="s">
        <v>1314</v>
      </c>
      <c r="B543" s="65" t="s">
        <v>629</v>
      </c>
      <c r="C543" s="65"/>
      <c r="D543" s="27"/>
      <c r="E543" s="53">
        <v>5</v>
      </c>
      <c r="F543" s="25"/>
      <c r="G543" s="26"/>
    </row>
    <row r="544" spans="1:9" ht="25.5">
      <c r="A544" s="23" t="s">
        <v>1315</v>
      </c>
      <c r="B544" s="65" t="s">
        <v>149</v>
      </c>
      <c r="C544" s="65" t="s">
        <v>150</v>
      </c>
      <c r="D544" s="27" t="s">
        <v>630</v>
      </c>
      <c r="E544" s="53">
        <v>1</v>
      </c>
      <c r="F544" s="25"/>
      <c r="G544" s="26"/>
      <c r="I544" s="3"/>
    </row>
    <row r="545" spans="1:9" ht="25.5">
      <c r="A545" s="23" t="s">
        <v>1316</v>
      </c>
      <c r="B545" s="65" t="s">
        <v>147</v>
      </c>
      <c r="C545" s="65" t="s">
        <v>148</v>
      </c>
      <c r="D545" s="27" t="s">
        <v>630</v>
      </c>
      <c r="E545" s="53">
        <v>3</v>
      </c>
      <c r="F545" s="25"/>
      <c r="G545" s="26"/>
      <c r="I545" s="3"/>
    </row>
    <row r="546" spans="1:9">
      <c r="A546" s="23" t="s">
        <v>1317</v>
      </c>
      <c r="B546" s="65" t="s">
        <v>167</v>
      </c>
      <c r="C546" s="65" t="s">
        <v>168</v>
      </c>
      <c r="D546" s="27" t="s">
        <v>21</v>
      </c>
      <c r="E546" s="53">
        <v>5</v>
      </c>
      <c r="F546" s="25"/>
      <c r="G546" s="26"/>
      <c r="I546" s="3"/>
    </row>
    <row r="547" spans="1:9">
      <c r="A547" s="23" t="s">
        <v>1318</v>
      </c>
      <c r="B547" s="65" t="s">
        <v>155</v>
      </c>
      <c r="C547" s="65" t="s">
        <v>631</v>
      </c>
      <c r="D547" s="27" t="s">
        <v>21</v>
      </c>
      <c r="E547" s="53">
        <v>3</v>
      </c>
      <c r="F547" s="25"/>
      <c r="G547" s="26"/>
      <c r="I547" s="3"/>
    </row>
    <row r="548" spans="1:9" ht="25.5">
      <c r="A548" s="23" t="s">
        <v>1319</v>
      </c>
      <c r="B548" s="65" t="s">
        <v>153</v>
      </c>
      <c r="C548" s="65" t="s">
        <v>154</v>
      </c>
      <c r="D548" s="27" t="s">
        <v>21</v>
      </c>
      <c r="E548" s="53">
        <v>0.5</v>
      </c>
      <c r="F548" s="25"/>
      <c r="G548" s="26"/>
      <c r="I548" s="3"/>
    </row>
    <row r="549" spans="1:9">
      <c r="A549" s="23" t="s">
        <v>1320</v>
      </c>
      <c r="B549" s="65" t="s">
        <v>632</v>
      </c>
      <c r="C549" s="65" t="s">
        <v>633</v>
      </c>
      <c r="D549" s="27" t="s">
        <v>21</v>
      </c>
      <c r="E549" s="53">
        <v>0.5</v>
      </c>
      <c r="F549" s="25"/>
      <c r="G549" s="26"/>
      <c r="I549" s="3"/>
    </row>
    <row r="550" spans="1:9" ht="38.25">
      <c r="A550" s="23" t="s">
        <v>1321</v>
      </c>
      <c r="B550" s="65" t="s">
        <v>169</v>
      </c>
      <c r="C550" s="65" t="s">
        <v>634</v>
      </c>
      <c r="D550" s="27" t="s">
        <v>61</v>
      </c>
      <c r="E550" s="53">
        <v>12</v>
      </c>
      <c r="F550" s="25"/>
      <c r="G550" s="26"/>
      <c r="I550" s="3"/>
    </row>
    <row r="551" spans="1:9" ht="25.5">
      <c r="A551" s="23" t="s">
        <v>1322</v>
      </c>
      <c r="B551" s="65" t="s">
        <v>171</v>
      </c>
      <c r="C551" s="65" t="s">
        <v>172</v>
      </c>
      <c r="D551" s="27" t="s">
        <v>38</v>
      </c>
      <c r="E551" s="53">
        <v>3</v>
      </c>
      <c r="F551" s="25"/>
      <c r="G551" s="26"/>
      <c r="I551" s="3"/>
    </row>
    <row r="552" spans="1:9" ht="25.5">
      <c r="A552" s="23" t="s">
        <v>1323</v>
      </c>
      <c r="B552" s="65" t="s">
        <v>174</v>
      </c>
      <c r="C552" s="65" t="s">
        <v>635</v>
      </c>
      <c r="D552" s="27" t="s">
        <v>38</v>
      </c>
      <c r="E552" s="53">
        <v>5</v>
      </c>
      <c r="F552" s="25"/>
      <c r="G552" s="26"/>
      <c r="I552" s="3"/>
    </row>
    <row r="553" spans="1:9" ht="25.5">
      <c r="A553" s="23" t="s">
        <v>1324</v>
      </c>
      <c r="B553" s="65" t="s">
        <v>636</v>
      </c>
      <c r="C553" s="65" t="s">
        <v>637</v>
      </c>
      <c r="D553" s="27" t="s">
        <v>21</v>
      </c>
      <c r="E553" s="53">
        <v>5</v>
      </c>
      <c r="F553" s="25"/>
      <c r="G553" s="26"/>
      <c r="I553" s="3"/>
    </row>
    <row r="554" spans="1:9">
      <c r="A554" s="23" t="s">
        <v>1325</v>
      </c>
      <c r="B554" s="65" t="s">
        <v>638</v>
      </c>
      <c r="C554" s="65" t="s">
        <v>161</v>
      </c>
      <c r="D554" s="27" t="s">
        <v>21</v>
      </c>
      <c r="E554" s="53">
        <v>2</v>
      </c>
      <c r="F554" s="25"/>
      <c r="G554" s="26"/>
      <c r="I554" s="3"/>
    </row>
    <row r="555" spans="1:9">
      <c r="A555" s="23" t="s">
        <v>1326</v>
      </c>
      <c r="B555" s="65" t="s">
        <v>192</v>
      </c>
      <c r="C555" s="65" t="s">
        <v>193</v>
      </c>
      <c r="D555" s="27"/>
      <c r="E555" s="53">
        <v>0.5</v>
      </c>
      <c r="F555" s="25"/>
      <c r="G555" s="26"/>
      <c r="I555" s="3"/>
    </row>
    <row r="556" spans="1:9" ht="25.5">
      <c r="A556" s="23" t="s">
        <v>1327</v>
      </c>
      <c r="B556" s="65" t="s">
        <v>188</v>
      </c>
      <c r="C556" s="65" t="s">
        <v>189</v>
      </c>
      <c r="D556" s="27" t="s">
        <v>21</v>
      </c>
      <c r="E556" s="53">
        <v>0.3</v>
      </c>
      <c r="F556" s="25"/>
      <c r="G556" s="26"/>
      <c r="I556" s="3"/>
    </row>
    <row r="557" spans="1:9">
      <c r="A557" s="23" t="s">
        <v>1328</v>
      </c>
      <c r="B557" s="65" t="s">
        <v>190</v>
      </c>
      <c r="C557" s="65" t="s">
        <v>639</v>
      </c>
      <c r="D557" s="27" t="s">
        <v>21</v>
      </c>
      <c r="E557" s="53">
        <v>0.5</v>
      </c>
      <c r="F557" s="25"/>
      <c r="G557" s="26"/>
      <c r="I557" s="3"/>
    </row>
    <row r="558" spans="1:9">
      <c r="A558" s="23" t="s">
        <v>1329</v>
      </c>
      <c r="B558" s="65" t="s">
        <v>194</v>
      </c>
      <c r="C558" s="65" t="s">
        <v>195</v>
      </c>
      <c r="D558" s="27" t="s">
        <v>21</v>
      </c>
      <c r="E558" s="53">
        <v>2</v>
      </c>
      <c r="F558" s="25"/>
      <c r="G558" s="26"/>
      <c r="I558" s="3"/>
    </row>
    <row r="559" spans="1:9" ht="25.5">
      <c r="A559" s="23" t="s">
        <v>1330</v>
      </c>
      <c r="B559" s="65" t="s">
        <v>196</v>
      </c>
      <c r="C559" s="65" t="s">
        <v>197</v>
      </c>
      <c r="D559" s="27" t="s">
        <v>21</v>
      </c>
      <c r="E559" s="53">
        <v>0.2</v>
      </c>
      <c r="F559" s="25"/>
      <c r="G559" s="26"/>
      <c r="I559" s="3"/>
    </row>
    <row r="560" spans="1:9" ht="25.5">
      <c r="A560" s="23" t="s">
        <v>1331</v>
      </c>
      <c r="B560" s="65" t="s">
        <v>201</v>
      </c>
      <c r="C560" s="65" t="s">
        <v>202</v>
      </c>
      <c r="D560" s="27" t="s">
        <v>21</v>
      </c>
      <c r="E560" s="53">
        <v>0.3</v>
      </c>
      <c r="F560" s="25"/>
      <c r="G560" s="26"/>
      <c r="I560" s="3"/>
    </row>
    <row r="561" spans="1:9">
      <c r="A561" s="23" t="s">
        <v>1332</v>
      </c>
      <c r="B561" s="65" t="s">
        <v>182</v>
      </c>
      <c r="C561" s="65" t="s">
        <v>183</v>
      </c>
      <c r="D561" s="27" t="s">
        <v>21</v>
      </c>
      <c r="E561" s="53">
        <v>0.5</v>
      </c>
      <c r="F561" s="25"/>
      <c r="G561" s="26"/>
      <c r="I561" s="3"/>
    </row>
    <row r="562" spans="1:9">
      <c r="A562" s="23" t="s">
        <v>1333</v>
      </c>
      <c r="B562" s="65" t="s">
        <v>203</v>
      </c>
      <c r="C562" s="65" t="s">
        <v>204</v>
      </c>
      <c r="D562" s="27" t="s">
        <v>21</v>
      </c>
      <c r="E562" s="53">
        <v>1.05</v>
      </c>
      <c r="F562" s="25"/>
      <c r="G562" s="26"/>
      <c r="I562" s="3"/>
    </row>
    <row r="563" spans="1:9">
      <c r="A563" s="23" t="s">
        <v>1334</v>
      </c>
      <c r="B563" s="65" t="s">
        <v>205</v>
      </c>
      <c r="C563" s="65" t="s">
        <v>206</v>
      </c>
      <c r="D563" s="27" t="s">
        <v>21</v>
      </c>
      <c r="E563" s="53">
        <v>1</v>
      </c>
      <c r="F563" s="25"/>
      <c r="G563" s="26"/>
      <c r="I563" s="3"/>
    </row>
    <row r="564" spans="1:9" ht="25.5">
      <c r="A564" s="23" t="s">
        <v>1335</v>
      </c>
      <c r="B564" s="65" t="s">
        <v>207</v>
      </c>
      <c r="C564" s="65" t="s">
        <v>208</v>
      </c>
      <c r="D564" s="27" t="s">
        <v>21</v>
      </c>
      <c r="E564" s="53">
        <v>1</v>
      </c>
      <c r="F564" s="25"/>
      <c r="G564" s="26"/>
      <c r="I564" s="3"/>
    </row>
    <row r="565" spans="1:9">
      <c r="A565" s="23" t="s">
        <v>1336</v>
      </c>
      <c r="B565" s="65" t="s">
        <v>209</v>
      </c>
      <c r="C565" s="65" t="s">
        <v>210</v>
      </c>
      <c r="D565" s="27" t="s">
        <v>21</v>
      </c>
      <c r="E565" s="53">
        <v>1</v>
      </c>
      <c r="F565" s="25"/>
      <c r="G565" s="26"/>
      <c r="I565" s="3"/>
    </row>
    <row r="566" spans="1:9">
      <c r="A566" s="23" t="s">
        <v>1337</v>
      </c>
      <c r="B566" s="65" t="s">
        <v>211</v>
      </c>
      <c r="C566" s="65" t="s">
        <v>212</v>
      </c>
      <c r="D566" s="27" t="s">
        <v>21</v>
      </c>
      <c r="E566" s="53">
        <v>1</v>
      </c>
      <c r="F566" s="25"/>
      <c r="G566" s="26"/>
      <c r="I566" s="3"/>
    </row>
    <row r="567" spans="1:9">
      <c r="A567" s="23" t="s">
        <v>1338</v>
      </c>
      <c r="B567" s="65" t="s">
        <v>213</v>
      </c>
      <c r="C567" s="65" t="s">
        <v>214</v>
      </c>
      <c r="D567" s="27" t="s">
        <v>21</v>
      </c>
      <c r="E567" s="53">
        <v>0.5</v>
      </c>
      <c r="F567" s="25"/>
      <c r="G567" s="26"/>
      <c r="I567" s="3"/>
    </row>
    <row r="568" spans="1:9">
      <c r="A568" s="23" t="s">
        <v>1339</v>
      </c>
      <c r="B568" s="65" t="s">
        <v>217</v>
      </c>
      <c r="C568" s="65" t="s">
        <v>218</v>
      </c>
      <c r="D568" s="27" t="s">
        <v>21</v>
      </c>
      <c r="E568" s="53">
        <v>0.5</v>
      </c>
      <c r="F568" s="25"/>
      <c r="G568" s="26"/>
      <c r="I568" s="3"/>
    </row>
    <row r="569" spans="1:9">
      <c r="A569" s="23" t="s">
        <v>1340</v>
      </c>
      <c r="B569" s="65" t="s">
        <v>219</v>
      </c>
      <c r="C569" s="65" t="s">
        <v>640</v>
      </c>
      <c r="D569" s="27" t="s">
        <v>21</v>
      </c>
      <c r="E569" s="53">
        <v>0.5</v>
      </c>
      <c r="F569" s="25"/>
      <c r="G569" s="26"/>
      <c r="I569" s="3"/>
    </row>
    <row r="570" spans="1:9">
      <c r="A570" s="23" t="s">
        <v>1341</v>
      </c>
      <c r="B570" s="65" t="s">
        <v>224</v>
      </c>
      <c r="C570" s="65" t="s">
        <v>225</v>
      </c>
      <c r="D570" s="27" t="s">
        <v>21</v>
      </c>
      <c r="E570" s="53">
        <v>0.5</v>
      </c>
      <c r="F570" s="25"/>
      <c r="G570" s="26"/>
      <c r="I570" s="3"/>
    </row>
    <row r="571" spans="1:9">
      <c r="A571" s="23" t="s">
        <v>1342</v>
      </c>
      <c r="B571" s="65" t="s">
        <v>221</v>
      </c>
      <c r="C571" s="65" t="s">
        <v>222</v>
      </c>
      <c r="D571" s="27" t="s">
        <v>21</v>
      </c>
      <c r="E571" s="53">
        <v>0.5</v>
      </c>
      <c r="F571" s="25"/>
      <c r="G571" s="26"/>
      <c r="I571" s="3"/>
    </row>
    <row r="572" spans="1:9">
      <c r="A572" s="23" t="s">
        <v>1343</v>
      </c>
      <c r="B572" s="65" t="s">
        <v>641</v>
      </c>
      <c r="C572" s="65" t="s">
        <v>642</v>
      </c>
      <c r="D572" s="27" t="s">
        <v>21</v>
      </c>
      <c r="E572" s="53">
        <v>0.5</v>
      </c>
      <c r="F572" s="25"/>
      <c r="G572" s="26"/>
      <c r="I572" s="3"/>
    </row>
    <row r="573" spans="1:9">
      <c r="A573" s="23" t="s">
        <v>1344</v>
      </c>
      <c r="B573" s="65" t="s">
        <v>643</v>
      </c>
      <c r="C573" s="65" t="s">
        <v>644</v>
      </c>
      <c r="D573" s="27" t="s">
        <v>21</v>
      </c>
      <c r="E573" s="53">
        <v>0.2</v>
      </c>
      <c r="F573" s="25"/>
      <c r="G573" s="26"/>
      <c r="I573" s="3"/>
    </row>
    <row r="574" spans="1:9" ht="25.5">
      <c r="A574" s="23" t="s">
        <v>1345</v>
      </c>
      <c r="B574" s="65" t="s">
        <v>228</v>
      </c>
      <c r="C574" s="65" t="s">
        <v>229</v>
      </c>
      <c r="D574" s="27" t="s">
        <v>21</v>
      </c>
      <c r="E574" s="53">
        <v>3</v>
      </c>
      <c r="F574" s="25"/>
      <c r="G574" s="26"/>
      <c r="I574" s="3"/>
    </row>
    <row r="575" spans="1:9">
      <c r="A575" s="23" t="s">
        <v>1346</v>
      </c>
      <c r="B575" s="65" t="s">
        <v>244</v>
      </c>
      <c r="C575" s="65" t="s">
        <v>245</v>
      </c>
      <c r="D575" s="27" t="s">
        <v>645</v>
      </c>
      <c r="E575" s="53">
        <v>1</v>
      </c>
      <c r="F575" s="25"/>
      <c r="G575" s="26"/>
      <c r="I575" s="3"/>
    </row>
    <row r="576" spans="1:9" ht="25.5">
      <c r="A576" s="23" t="s">
        <v>1347</v>
      </c>
      <c r="B576" s="65" t="s">
        <v>248</v>
      </c>
      <c r="C576" s="65" t="s">
        <v>249</v>
      </c>
      <c r="D576" s="27" t="s">
        <v>21</v>
      </c>
      <c r="E576" s="53">
        <v>0.3</v>
      </c>
      <c r="F576" s="25"/>
      <c r="G576" s="26"/>
      <c r="I576" s="3"/>
    </row>
    <row r="577" spans="1:9" ht="25.5">
      <c r="A577" s="23" t="s">
        <v>1348</v>
      </c>
      <c r="B577" s="65" t="s">
        <v>252</v>
      </c>
      <c r="C577" s="65" t="s">
        <v>253</v>
      </c>
      <c r="D577" s="27" t="s">
        <v>21</v>
      </c>
      <c r="E577" s="53">
        <v>0.5</v>
      </c>
      <c r="F577" s="25"/>
      <c r="G577" s="26"/>
      <c r="I577" s="3"/>
    </row>
    <row r="578" spans="1:9">
      <c r="A578" s="23" t="s">
        <v>1349</v>
      </c>
      <c r="B578" s="65" t="s">
        <v>646</v>
      </c>
      <c r="C578" s="65" t="s">
        <v>647</v>
      </c>
      <c r="D578" s="27" t="s">
        <v>21</v>
      </c>
      <c r="E578" s="53">
        <v>0.5</v>
      </c>
      <c r="F578" s="25"/>
      <c r="G578" s="26"/>
      <c r="I578" s="3"/>
    </row>
    <row r="579" spans="1:9">
      <c r="A579" s="23" t="s">
        <v>1350</v>
      </c>
      <c r="B579" s="65" t="s">
        <v>255</v>
      </c>
      <c r="C579" s="65" t="s">
        <v>256</v>
      </c>
      <c r="D579" s="27" t="s">
        <v>21</v>
      </c>
      <c r="E579" s="53">
        <v>0.3</v>
      </c>
      <c r="F579" s="25"/>
      <c r="G579" s="26"/>
      <c r="I579" s="3"/>
    </row>
    <row r="580" spans="1:9" ht="25.5">
      <c r="A580" s="23" t="s">
        <v>1351</v>
      </c>
      <c r="B580" s="65" t="s">
        <v>257</v>
      </c>
      <c r="C580" s="65" t="s">
        <v>258</v>
      </c>
      <c r="D580" s="27" t="s">
        <v>21</v>
      </c>
      <c r="E580" s="53">
        <v>0.2</v>
      </c>
      <c r="F580" s="25"/>
      <c r="G580" s="26"/>
      <c r="I580" s="3"/>
    </row>
    <row r="581" spans="1:9">
      <c r="A581" s="23" t="s">
        <v>1352</v>
      </c>
      <c r="B581" s="65" t="s">
        <v>261</v>
      </c>
      <c r="C581" s="65" t="s">
        <v>262</v>
      </c>
      <c r="D581" s="27" t="s">
        <v>645</v>
      </c>
      <c r="E581" s="53">
        <v>0.3</v>
      </c>
      <c r="F581" s="25"/>
      <c r="G581" s="26"/>
      <c r="I581" s="3"/>
    </row>
    <row r="582" spans="1:9" ht="25.5">
      <c r="A582" s="23" t="s">
        <v>1353</v>
      </c>
      <c r="B582" s="65" t="s">
        <v>648</v>
      </c>
      <c r="C582" s="65" t="s">
        <v>162</v>
      </c>
      <c r="D582" s="27" t="s">
        <v>21</v>
      </c>
      <c r="E582" s="53">
        <v>5</v>
      </c>
      <c r="F582" s="25"/>
      <c r="G582" s="26"/>
      <c r="I582" s="3"/>
    </row>
    <row r="583" spans="1:9" ht="25.5">
      <c r="A583" s="23" t="s">
        <v>1354</v>
      </c>
      <c r="B583" s="65" t="s">
        <v>649</v>
      </c>
      <c r="C583" s="65" t="s">
        <v>650</v>
      </c>
      <c r="D583" s="27" t="s">
        <v>21</v>
      </c>
      <c r="E583" s="53">
        <v>1</v>
      </c>
      <c r="F583" s="25"/>
      <c r="G583" s="26"/>
      <c r="I583" s="3"/>
    </row>
    <row r="584" spans="1:9">
      <c r="A584" s="23" t="s">
        <v>1355</v>
      </c>
      <c r="B584" s="65" t="s">
        <v>259</v>
      </c>
      <c r="C584" s="65" t="s">
        <v>260</v>
      </c>
      <c r="D584" s="27" t="s">
        <v>21</v>
      </c>
      <c r="E584" s="53">
        <v>0.2</v>
      </c>
      <c r="F584" s="25"/>
      <c r="G584" s="26"/>
      <c r="I584" s="3"/>
    </row>
    <row r="585" spans="1:9" ht="25.5">
      <c r="A585" s="23" t="s">
        <v>1356</v>
      </c>
      <c r="B585" s="65" t="s">
        <v>272</v>
      </c>
      <c r="C585" s="65" t="s">
        <v>651</v>
      </c>
      <c r="D585" s="27" t="s">
        <v>38</v>
      </c>
      <c r="E585" s="53">
        <v>5</v>
      </c>
      <c r="F585" s="25"/>
      <c r="G585" s="26"/>
      <c r="I585" s="3"/>
    </row>
    <row r="586" spans="1:9">
      <c r="A586" s="23" t="s">
        <v>1357</v>
      </c>
      <c r="B586" s="65" t="s">
        <v>265</v>
      </c>
      <c r="C586" s="65" t="s">
        <v>266</v>
      </c>
      <c r="D586" s="27" t="s">
        <v>21</v>
      </c>
      <c r="E586" s="53">
        <v>3</v>
      </c>
      <c r="F586" s="25"/>
      <c r="G586" s="26"/>
      <c r="I586" s="3"/>
    </row>
    <row r="587" spans="1:9" ht="25.5">
      <c r="A587" s="23" t="s">
        <v>1358</v>
      </c>
      <c r="B587" s="65" t="s">
        <v>274</v>
      </c>
      <c r="C587" s="65" t="s">
        <v>652</v>
      </c>
      <c r="D587" s="27" t="s">
        <v>38</v>
      </c>
      <c r="E587" s="53">
        <v>5</v>
      </c>
      <c r="F587" s="25"/>
      <c r="G587" s="26"/>
      <c r="I587" s="3"/>
    </row>
    <row r="588" spans="1:9" ht="25.5">
      <c r="A588" s="23" t="s">
        <v>1359</v>
      </c>
      <c r="B588" s="65" t="s">
        <v>276</v>
      </c>
      <c r="C588" s="65" t="s">
        <v>653</v>
      </c>
      <c r="D588" s="27" t="s">
        <v>38</v>
      </c>
      <c r="E588" s="53">
        <v>5</v>
      </c>
      <c r="F588" s="25"/>
      <c r="G588" s="26"/>
      <c r="I588" s="3"/>
    </row>
    <row r="589" spans="1:9">
      <c r="A589" s="23" t="s">
        <v>1360</v>
      </c>
      <c r="B589" s="65" t="s">
        <v>286</v>
      </c>
      <c r="C589" s="65" t="s">
        <v>287</v>
      </c>
      <c r="D589" s="27" t="s">
        <v>21</v>
      </c>
      <c r="E589" s="53">
        <v>0.5</v>
      </c>
      <c r="F589" s="25"/>
      <c r="G589" s="26"/>
      <c r="I589" s="3"/>
    </row>
    <row r="590" spans="1:9" ht="25.5">
      <c r="A590" s="23" t="s">
        <v>1361</v>
      </c>
      <c r="B590" s="65" t="s">
        <v>294</v>
      </c>
      <c r="C590" s="65" t="s">
        <v>295</v>
      </c>
      <c r="D590" s="27" t="s">
        <v>38</v>
      </c>
      <c r="E590" s="53">
        <v>5</v>
      </c>
      <c r="F590" s="25"/>
      <c r="G590" s="26"/>
      <c r="I590" s="3"/>
    </row>
    <row r="591" spans="1:9">
      <c r="A591" s="23" t="s">
        <v>1362</v>
      </c>
      <c r="B591" s="65" t="s">
        <v>290</v>
      </c>
      <c r="C591" s="65" t="s">
        <v>291</v>
      </c>
      <c r="D591" s="27" t="s">
        <v>21</v>
      </c>
      <c r="E591" s="53">
        <v>2</v>
      </c>
      <c r="F591" s="33"/>
      <c r="G591" s="26"/>
      <c r="I591" s="3"/>
    </row>
    <row r="592" spans="1:9">
      <c r="A592" s="23" t="s">
        <v>1363</v>
      </c>
      <c r="B592" s="65" t="s">
        <v>296</v>
      </c>
      <c r="C592" s="65" t="s">
        <v>297</v>
      </c>
      <c r="D592" s="27" t="s">
        <v>21</v>
      </c>
      <c r="E592" s="53">
        <v>2</v>
      </c>
      <c r="F592" s="25"/>
      <c r="G592" s="26"/>
      <c r="I592" s="3"/>
    </row>
    <row r="593" spans="1:9">
      <c r="A593" s="23" t="s">
        <v>1364</v>
      </c>
      <c r="B593" s="65" t="s">
        <v>301</v>
      </c>
      <c r="C593" s="65" t="s">
        <v>302</v>
      </c>
      <c r="D593" s="27" t="s">
        <v>21</v>
      </c>
      <c r="E593" s="53">
        <v>0.5</v>
      </c>
      <c r="F593" s="25"/>
      <c r="G593" s="26"/>
      <c r="I593" s="3"/>
    </row>
    <row r="594" spans="1:9">
      <c r="A594" s="23" t="s">
        <v>1365</v>
      </c>
      <c r="B594" s="65" t="s">
        <v>305</v>
      </c>
      <c r="C594" s="65" t="s">
        <v>306</v>
      </c>
      <c r="D594" s="27" t="s">
        <v>21</v>
      </c>
      <c r="E594" s="53">
        <v>0.5</v>
      </c>
      <c r="F594" s="25"/>
      <c r="G594" s="26"/>
      <c r="I594" s="3"/>
    </row>
    <row r="595" spans="1:9">
      <c r="A595" s="23" t="s">
        <v>1366</v>
      </c>
      <c r="B595" s="65" t="s">
        <v>303</v>
      </c>
      <c r="C595" s="65" t="s">
        <v>304</v>
      </c>
      <c r="D595" s="27" t="s">
        <v>21</v>
      </c>
      <c r="E595" s="53">
        <v>0.2</v>
      </c>
      <c r="F595" s="33"/>
      <c r="G595" s="26"/>
      <c r="I595" s="3"/>
    </row>
    <row r="596" spans="1:9">
      <c r="A596" s="23" t="s">
        <v>1367</v>
      </c>
      <c r="B596" s="65" t="s">
        <v>654</v>
      </c>
      <c r="C596" s="65" t="s">
        <v>655</v>
      </c>
      <c r="D596" s="27" t="s">
        <v>21</v>
      </c>
      <c r="E596" s="53">
        <v>0.2</v>
      </c>
      <c r="F596" s="25"/>
      <c r="G596" s="26"/>
      <c r="I596" s="3"/>
    </row>
    <row r="597" spans="1:9" ht="25.5">
      <c r="A597" s="23" t="s">
        <v>1368</v>
      </c>
      <c r="B597" s="65" t="s">
        <v>656</v>
      </c>
      <c r="C597" s="65" t="s">
        <v>657</v>
      </c>
      <c r="D597" s="27" t="s">
        <v>142</v>
      </c>
      <c r="E597" s="53">
        <v>50</v>
      </c>
      <c r="F597" s="25"/>
      <c r="G597" s="26"/>
      <c r="I597" s="3"/>
    </row>
    <row r="598" spans="1:9" ht="25.5">
      <c r="A598" s="23" t="s">
        <v>1369</v>
      </c>
      <c r="B598" s="65" t="s">
        <v>315</v>
      </c>
      <c r="C598" s="65" t="s">
        <v>658</v>
      </c>
      <c r="D598" s="27" t="s">
        <v>21</v>
      </c>
      <c r="E598" s="53">
        <v>5</v>
      </c>
      <c r="F598" s="25"/>
      <c r="G598" s="26"/>
      <c r="I598" s="3"/>
    </row>
    <row r="599" spans="1:9">
      <c r="A599" s="23" t="s">
        <v>1370</v>
      </c>
      <c r="B599" s="65" t="s">
        <v>322</v>
      </c>
      <c r="C599" s="65" t="s">
        <v>254</v>
      </c>
      <c r="D599" s="27" t="s">
        <v>21</v>
      </c>
      <c r="E599" s="53">
        <v>0.5</v>
      </c>
      <c r="F599" s="25"/>
      <c r="G599" s="26"/>
      <c r="I599" s="3"/>
    </row>
    <row r="600" spans="1:9" ht="25.5">
      <c r="A600" s="23" t="s">
        <v>1371</v>
      </c>
      <c r="B600" s="65" t="s">
        <v>323</v>
      </c>
      <c r="C600" s="65" t="s">
        <v>659</v>
      </c>
      <c r="D600" s="27" t="s">
        <v>38</v>
      </c>
      <c r="E600" s="53">
        <v>3</v>
      </c>
      <c r="F600" s="25"/>
      <c r="G600" s="26"/>
      <c r="I600" s="3"/>
    </row>
    <row r="601" spans="1:9" ht="38.25">
      <c r="A601" s="23" t="s">
        <v>1372</v>
      </c>
      <c r="B601" s="65" t="s">
        <v>660</v>
      </c>
      <c r="C601" s="65" t="s">
        <v>661</v>
      </c>
      <c r="D601" s="27" t="s">
        <v>475</v>
      </c>
      <c r="E601" s="53">
        <v>9</v>
      </c>
      <c r="F601" s="25"/>
      <c r="G601" s="26"/>
      <c r="I601" s="3"/>
    </row>
    <row r="602" spans="1:9">
      <c r="A602" s="23" t="s">
        <v>1373</v>
      </c>
      <c r="B602" s="65" t="s">
        <v>662</v>
      </c>
      <c r="C602" s="65" t="s">
        <v>663</v>
      </c>
      <c r="D602" s="27" t="s">
        <v>21</v>
      </c>
      <c r="E602" s="53">
        <v>2</v>
      </c>
      <c r="F602" s="25"/>
      <c r="G602" s="26"/>
      <c r="I602" s="3"/>
    </row>
    <row r="603" spans="1:9">
      <c r="A603" s="23" t="s">
        <v>1374</v>
      </c>
      <c r="B603" s="65" t="s">
        <v>664</v>
      </c>
      <c r="C603" s="65" t="s">
        <v>665</v>
      </c>
      <c r="D603" s="27" t="s">
        <v>21</v>
      </c>
      <c r="E603" s="53">
        <v>1</v>
      </c>
      <c r="F603" s="25"/>
      <c r="G603" s="26"/>
      <c r="I603" s="3"/>
    </row>
    <row r="604" spans="1:9" ht="25.5">
      <c r="A604" s="23" t="s">
        <v>1375</v>
      </c>
      <c r="B604" s="65" t="s">
        <v>335</v>
      </c>
      <c r="C604" s="65" t="s">
        <v>666</v>
      </c>
      <c r="D604" s="27" t="s">
        <v>38</v>
      </c>
      <c r="E604" s="53">
        <v>1</v>
      </c>
      <c r="F604" s="25"/>
      <c r="G604" s="26"/>
      <c r="I604" s="3"/>
    </row>
    <row r="605" spans="1:9" ht="38.25">
      <c r="A605" s="23" t="s">
        <v>1376</v>
      </c>
      <c r="B605" s="65" t="s">
        <v>331</v>
      </c>
      <c r="C605" s="65" t="s">
        <v>667</v>
      </c>
      <c r="D605" s="27" t="s">
        <v>38</v>
      </c>
      <c r="E605" s="53">
        <v>5</v>
      </c>
      <c r="F605" s="25"/>
      <c r="G605" s="26"/>
      <c r="I605" s="3"/>
    </row>
    <row r="606" spans="1:9">
      <c r="A606" s="23" t="s">
        <v>1377</v>
      </c>
      <c r="B606" s="65" t="s">
        <v>343</v>
      </c>
      <c r="C606" s="65" t="s">
        <v>344</v>
      </c>
      <c r="D606" s="27" t="s">
        <v>21</v>
      </c>
      <c r="E606" s="53">
        <v>1</v>
      </c>
      <c r="F606" s="25"/>
      <c r="G606" s="26"/>
      <c r="I606" s="3"/>
    </row>
    <row r="607" spans="1:9">
      <c r="A607" s="23" t="s">
        <v>1378</v>
      </c>
      <c r="B607" s="65" t="s">
        <v>345</v>
      </c>
      <c r="C607" s="65" t="s">
        <v>347</v>
      </c>
      <c r="D607" s="27" t="s">
        <v>21</v>
      </c>
      <c r="E607" s="53">
        <v>1</v>
      </c>
      <c r="F607" s="25"/>
      <c r="G607" s="26"/>
      <c r="I607" s="3"/>
    </row>
    <row r="608" spans="1:9">
      <c r="A608" s="23" t="s">
        <v>1379</v>
      </c>
      <c r="B608" s="65" t="s">
        <v>350</v>
      </c>
      <c r="C608" s="65" t="s">
        <v>351</v>
      </c>
      <c r="D608" s="27" t="s">
        <v>668</v>
      </c>
      <c r="E608" s="53">
        <v>2.2000000000000002</v>
      </c>
      <c r="F608" s="25"/>
      <c r="G608" s="26"/>
      <c r="I608" s="3"/>
    </row>
    <row r="609" spans="1:9">
      <c r="A609" s="23" t="s">
        <v>1380</v>
      </c>
      <c r="B609" s="65" t="s">
        <v>669</v>
      </c>
      <c r="C609" s="65" t="s">
        <v>670</v>
      </c>
      <c r="D609" s="27" t="s">
        <v>21</v>
      </c>
      <c r="E609" s="53">
        <v>3.7</v>
      </c>
      <c r="F609" s="25"/>
      <c r="G609" s="26"/>
      <c r="I609" s="3"/>
    </row>
    <row r="610" spans="1:9" ht="25.5">
      <c r="A610" s="23" t="s">
        <v>1381</v>
      </c>
      <c r="B610" s="65" t="s">
        <v>366</v>
      </c>
      <c r="C610" s="65" t="s">
        <v>671</v>
      </c>
      <c r="D610" s="27" t="s">
        <v>38</v>
      </c>
      <c r="E610" s="53">
        <v>1</v>
      </c>
      <c r="F610" s="25"/>
      <c r="G610" s="26"/>
      <c r="I610" s="3"/>
    </row>
    <row r="611" spans="1:9" ht="25.5">
      <c r="A611" s="23" t="s">
        <v>1382</v>
      </c>
      <c r="B611" s="65" t="s">
        <v>364</v>
      </c>
      <c r="C611" s="65" t="s">
        <v>672</v>
      </c>
      <c r="D611" s="27" t="s">
        <v>38</v>
      </c>
      <c r="E611" s="53">
        <v>1</v>
      </c>
      <c r="F611" s="25"/>
      <c r="G611" s="26"/>
      <c r="I611" s="3"/>
    </row>
    <row r="612" spans="1:9" ht="26.25" thickBot="1">
      <c r="A612" s="45" t="s">
        <v>1383</v>
      </c>
      <c r="B612" s="72" t="s">
        <v>368</v>
      </c>
      <c r="C612" s="72" t="s">
        <v>369</v>
      </c>
      <c r="D612" s="46" t="s">
        <v>21</v>
      </c>
      <c r="E612" s="57">
        <v>0.3</v>
      </c>
      <c r="F612" s="47"/>
      <c r="G612" s="26"/>
      <c r="I612" s="3"/>
    </row>
    <row r="613" spans="1:9">
      <c r="I613" s="3"/>
    </row>
  </sheetData>
  <mergeCells count="29">
    <mergeCell ref="A1:G1"/>
    <mergeCell ref="H1:H3"/>
    <mergeCell ref="A2:G2"/>
    <mergeCell ref="A4:G4"/>
    <mergeCell ref="A6:A7"/>
    <mergeCell ref="B6:B7"/>
    <mergeCell ref="C6:C7"/>
    <mergeCell ref="D6:D7"/>
    <mergeCell ref="E6:E7"/>
    <mergeCell ref="F6:F7"/>
    <mergeCell ref="G6:G7"/>
    <mergeCell ref="A3:G3"/>
    <mergeCell ref="A8:A10"/>
    <mergeCell ref="B8:B10"/>
    <mergeCell ref="D10:F10"/>
    <mergeCell ref="A11:D11"/>
    <mergeCell ref="E11:F12"/>
    <mergeCell ref="G11:G12"/>
    <mergeCell ref="H11:H12"/>
    <mergeCell ref="A12:D12"/>
    <mergeCell ref="A13:D13"/>
    <mergeCell ref="E13:F13"/>
    <mergeCell ref="A19:G19"/>
    <mergeCell ref="A20:A22"/>
    <mergeCell ref="B20:B22"/>
    <mergeCell ref="C20:C22"/>
    <mergeCell ref="D20:D22"/>
    <mergeCell ref="E20:E22"/>
    <mergeCell ref="F20:G21"/>
  </mergeCells>
  <hyperlinks>
    <hyperlink ref="C296" r:id="rId1" display="http://www.himtrade.ru/g_5100-85.htm"/>
    <hyperlink ref="C230" r:id="rId2" display="http://www.freetorg.ru/lead/kaliya-gidrookis-gost-24363-80-pr-va-franciya-kor,407994.html"/>
    <hyperlink ref="C554" r:id="rId3" display="http://www.freetorg.ru/lead/kaliya-gidrookis-gost-24363-80-pr-va-franciya-kor,407994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3"/>
  <sheetViews>
    <sheetView workbookViewId="0">
      <selection activeCell="M1" sqref="M1:M1048576"/>
    </sheetView>
  </sheetViews>
  <sheetFormatPr defaultRowHeight="12.75"/>
  <cols>
    <col min="1" max="1" width="4.85546875" style="3" bestFit="1" customWidth="1"/>
    <col min="2" max="2" width="28" style="73" customWidth="1"/>
    <col min="3" max="3" width="28.5703125" style="73" customWidth="1"/>
    <col min="4" max="4" width="7.42578125" style="3" customWidth="1"/>
    <col min="5" max="5" width="7.140625" style="49" bestFit="1" customWidth="1"/>
    <col min="6" max="6" width="9.28515625" style="49" customWidth="1"/>
    <col min="7" max="7" width="18.85546875" style="49" customWidth="1"/>
    <col min="8" max="8" width="9.140625" style="3"/>
    <col min="9" max="9" width="14.85546875" style="4" customWidth="1"/>
    <col min="10" max="10" width="9.140625" style="3"/>
    <col min="11" max="11" width="10.42578125" style="3" bestFit="1" customWidth="1"/>
    <col min="12" max="12" width="9.140625" style="3"/>
    <col min="13" max="13" width="12.140625" style="3" bestFit="1" customWidth="1"/>
    <col min="14" max="16384" width="9.140625" style="3"/>
  </cols>
  <sheetData>
    <row r="1" spans="1:13">
      <c r="A1" s="176"/>
      <c r="B1" s="176"/>
      <c r="C1" s="176"/>
      <c r="D1" s="176"/>
      <c r="E1" s="176"/>
      <c r="F1" s="176"/>
      <c r="G1" s="176"/>
      <c r="H1" s="177"/>
      <c r="I1" s="3"/>
    </row>
    <row r="2" spans="1:13" ht="12.75" customHeight="1">
      <c r="A2" s="178" t="s">
        <v>1409</v>
      </c>
      <c r="B2" s="178"/>
      <c r="C2" s="178"/>
      <c r="D2" s="178"/>
      <c r="E2" s="178"/>
      <c r="F2" s="178"/>
      <c r="G2" s="178"/>
      <c r="H2" s="177"/>
      <c r="I2" s="3"/>
    </row>
    <row r="3" spans="1:13" ht="12.75" customHeight="1">
      <c r="A3" s="187" t="s">
        <v>1392</v>
      </c>
      <c r="B3" s="187"/>
      <c r="C3" s="187"/>
      <c r="D3" s="187"/>
      <c r="E3" s="187"/>
      <c r="F3" s="187"/>
      <c r="G3" s="187"/>
      <c r="H3" s="177"/>
      <c r="I3" s="3"/>
    </row>
    <row r="4" spans="1:13" ht="15.75">
      <c r="A4" s="179" t="s">
        <v>1393</v>
      </c>
      <c r="B4" s="179"/>
      <c r="C4" s="179"/>
      <c r="D4" s="179"/>
      <c r="E4" s="179"/>
      <c r="F4" s="179"/>
      <c r="G4" s="179"/>
      <c r="H4" s="94"/>
      <c r="I4" s="3"/>
    </row>
    <row r="5" spans="1:13" ht="16.5" thickBot="1">
      <c r="A5" s="95"/>
      <c r="B5" s="95"/>
      <c r="C5" s="95"/>
      <c r="D5" s="95"/>
      <c r="E5" s="95"/>
      <c r="F5" s="95"/>
      <c r="G5" s="95"/>
      <c r="H5" s="94"/>
      <c r="I5" s="3"/>
    </row>
    <row r="6" spans="1:13" ht="20.25" customHeight="1" thickTop="1">
      <c r="A6" s="192" t="s">
        <v>1394</v>
      </c>
      <c r="B6" s="188" t="s">
        <v>0</v>
      </c>
      <c r="C6" s="188" t="s">
        <v>1395</v>
      </c>
      <c r="D6" s="188" t="s">
        <v>1396</v>
      </c>
      <c r="E6" s="188" t="s">
        <v>1</v>
      </c>
      <c r="F6" s="188" t="s">
        <v>1397</v>
      </c>
      <c r="G6" s="190" t="s">
        <v>1398</v>
      </c>
      <c r="H6" s="94"/>
      <c r="I6" s="3"/>
    </row>
    <row r="7" spans="1:13" ht="15.75" thickBot="1">
      <c r="A7" s="162"/>
      <c r="B7" s="189"/>
      <c r="C7" s="193"/>
      <c r="D7" s="189"/>
      <c r="E7" s="189"/>
      <c r="F7" s="189"/>
      <c r="G7" s="191"/>
      <c r="H7" s="94"/>
      <c r="I7" s="3"/>
    </row>
    <row r="8" spans="1:13" ht="60.75" thickBot="1">
      <c r="A8" s="160" t="s">
        <v>1399</v>
      </c>
      <c r="B8" s="163" t="s">
        <v>1400</v>
      </c>
      <c r="C8" s="86" t="s">
        <v>1401</v>
      </c>
      <c r="D8" s="87" t="s">
        <v>1402</v>
      </c>
      <c r="E8" s="87">
        <v>28</v>
      </c>
      <c r="F8" s="87">
        <v>17000</v>
      </c>
      <c r="G8" s="88">
        <f>E8*F8</f>
        <v>476000</v>
      </c>
      <c r="H8" s="94"/>
      <c r="I8" s="3"/>
      <c r="M8" s="8">
        <v>287803.33463962859</v>
      </c>
    </row>
    <row r="9" spans="1:13" ht="24.75" thickBot="1">
      <c r="A9" s="161"/>
      <c r="B9" s="164"/>
      <c r="C9" s="86" t="s">
        <v>1403</v>
      </c>
      <c r="D9" s="89" t="s">
        <v>1402</v>
      </c>
      <c r="E9" s="93">
        <v>60</v>
      </c>
      <c r="F9" s="87">
        <v>12000</v>
      </c>
      <c r="G9" s="88">
        <f>E9*F9</f>
        <v>720000</v>
      </c>
      <c r="H9" s="94"/>
      <c r="I9" s="3"/>
      <c r="M9" s="100">
        <f>M8*1000</f>
        <v>287803334.63962859</v>
      </c>
    </row>
    <row r="10" spans="1:13" ht="36.75" thickBot="1">
      <c r="A10" s="162"/>
      <c r="B10" s="165"/>
      <c r="C10" s="86" t="s">
        <v>1404</v>
      </c>
      <c r="D10" s="166" t="s">
        <v>1405</v>
      </c>
      <c r="E10" s="167"/>
      <c r="F10" s="168"/>
      <c r="G10" s="92">
        <v>286607334.63962901</v>
      </c>
      <c r="H10" s="94"/>
      <c r="I10" s="3"/>
    </row>
    <row r="11" spans="1:13">
      <c r="A11" s="169"/>
      <c r="B11" s="170"/>
      <c r="C11" s="170"/>
      <c r="D11" s="171"/>
      <c r="E11" s="172" t="s">
        <v>1407</v>
      </c>
      <c r="F11" s="173"/>
      <c r="G11" s="149">
        <f>G10+G9+G8</f>
        <v>287803334.63962901</v>
      </c>
      <c r="H11" s="151"/>
      <c r="I11" s="3"/>
    </row>
    <row r="12" spans="1:13" ht="16.5" customHeight="1" thickBot="1">
      <c r="A12" s="152" t="s">
        <v>1406</v>
      </c>
      <c r="B12" s="153"/>
      <c r="C12" s="153"/>
      <c r="D12" s="154"/>
      <c r="E12" s="174"/>
      <c r="F12" s="175"/>
      <c r="G12" s="150"/>
      <c r="H12" s="151"/>
      <c r="I12" s="3"/>
    </row>
    <row r="13" spans="1:13" ht="15.75" thickBot="1">
      <c r="A13" s="155"/>
      <c r="B13" s="156"/>
      <c r="C13" s="156"/>
      <c r="D13" s="157"/>
      <c r="E13" s="158" t="s">
        <v>1408</v>
      </c>
      <c r="F13" s="159"/>
      <c r="G13" s="99">
        <f>G11*1.12</f>
        <v>322339734.79638451</v>
      </c>
      <c r="H13" s="94"/>
      <c r="I13" s="3"/>
    </row>
    <row r="14" spans="1:13" ht="13.5" thickTop="1">
      <c r="I14" s="3"/>
    </row>
    <row r="16" spans="1:13">
      <c r="A16" s="1"/>
      <c r="B16" s="74"/>
      <c r="C16" s="58"/>
      <c r="D16" s="2"/>
      <c r="E16" s="1"/>
      <c r="F16" s="1"/>
      <c r="G16" s="1"/>
    </row>
    <row r="17" spans="1:9">
      <c r="A17" s="1"/>
      <c r="B17" s="74"/>
      <c r="C17" s="58"/>
      <c r="D17" s="2"/>
      <c r="E17" s="1"/>
      <c r="F17" s="3"/>
      <c r="G17" s="82"/>
    </row>
    <row r="18" spans="1:9" ht="13.5" thickBot="1">
      <c r="A18" s="1"/>
      <c r="B18" s="74"/>
      <c r="C18" s="58"/>
      <c r="D18" s="2"/>
      <c r="E18" s="1"/>
      <c r="F18" s="3"/>
      <c r="G18" s="83"/>
    </row>
    <row r="19" spans="1:9" ht="13.5" thickBot="1">
      <c r="A19" s="130" t="s">
        <v>1391</v>
      </c>
      <c r="B19" s="131"/>
      <c r="C19" s="131"/>
      <c r="D19" s="131"/>
      <c r="E19" s="131"/>
      <c r="F19" s="131"/>
      <c r="G19" s="132"/>
    </row>
    <row r="20" spans="1:9">
      <c r="A20" s="133" t="s">
        <v>835</v>
      </c>
      <c r="B20" s="136" t="s">
        <v>0</v>
      </c>
      <c r="C20" s="136" t="s">
        <v>836</v>
      </c>
      <c r="D20" s="139" t="s">
        <v>837</v>
      </c>
      <c r="E20" s="142" t="s">
        <v>839</v>
      </c>
      <c r="F20" s="145" t="s">
        <v>838</v>
      </c>
      <c r="G20" s="146"/>
    </row>
    <row r="21" spans="1:9">
      <c r="A21" s="134"/>
      <c r="B21" s="137"/>
      <c r="C21" s="137"/>
      <c r="D21" s="140"/>
      <c r="E21" s="143"/>
      <c r="F21" s="147"/>
      <c r="G21" s="148"/>
    </row>
    <row r="22" spans="1:9" ht="51.75" thickBot="1">
      <c r="A22" s="135"/>
      <c r="B22" s="138"/>
      <c r="C22" s="138"/>
      <c r="D22" s="141"/>
      <c r="E22" s="144"/>
      <c r="F22" s="98" t="s">
        <v>845</v>
      </c>
      <c r="G22" s="97" t="s">
        <v>846</v>
      </c>
      <c r="I22" s="84"/>
    </row>
    <row r="23" spans="1:9">
      <c r="A23" s="5"/>
      <c r="B23" s="75" t="s">
        <v>2</v>
      </c>
      <c r="C23" s="59"/>
      <c r="D23" s="6"/>
      <c r="E23" s="50"/>
      <c r="F23" s="7"/>
      <c r="G23" s="8">
        <v>287803.33463962859</v>
      </c>
      <c r="I23" s="9"/>
    </row>
    <row r="24" spans="1:9">
      <c r="A24" s="10"/>
      <c r="B24" s="76" t="s">
        <v>3</v>
      </c>
      <c r="C24" s="60"/>
      <c r="D24" s="11"/>
      <c r="E24" s="51"/>
      <c r="F24" s="12"/>
      <c r="G24" s="13">
        <v>209484.28714985715</v>
      </c>
      <c r="I24" s="9"/>
    </row>
    <row r="25" spans="1:9">
      <c r="A25" s="14"/>
      <c r="B25" s="61" t="s">
        <v>4</v>
      </c>
      <c r="C25" s="61"/>
      <c r="D25" s="15"/>
      <c r="E25" s="52"/>
      <c r="F25" s="16"/>
      <c r="G25" s="17">
        <v>131628.48639214283</v>
      </c>
      <c r="I25" s="18"/>
    </row>
    <row r="26" spans="1:9">
      <c r="A26" s="19"/>
      <c r="B26" s="77" t="s">
        <v>377</v>
      </c>
      <c r="C26" s="62"/>
      <c r="D26" s="20"/>
      <c r="E26" s="21">
        <f>SUM(E27:E31)</f>
        <v>115</v>
      </c>
      <c r="F26" s="21"/>
      <c r="G26" s="22">
        <f>SUM(G27:G31)</f>
        <v>2272.285278571429</v>
      </c>
      <c r="I26" s="9"/>
    </row>
    <row r="27" spans="1:9" ht="25.5">
      <c r="A27" s="23" t="s">
        <v>848</v>
      </c>
      <c r="B27" s="65" t="s">
        <v>673</v>
      </c>
      <c r="C27" s="63" t="s">
        <v>1384</v>
      </c>
      <c r="D27" s="24" t="s">
        <v>5</v>
      </c>
      <c r="E27" s="25">
        <v>20</v>
      </c>
      <c r="F27" s="25">
        <v>12902.678571428571</v>
      </c>
      <c r="G27" s="26">
        <v>258.05357142857144</v>
      </c>
    </row>
    <row r="28" spans="1:9" ht="25.5">
      <c r="A28" s="23" t="s">
        <v>847</v>
      </c>
      <c r="B28" s="65" t="s">
        <v>673</v>
      </c>
      <c r="C28" s="63" t="s">
        <v>1385</v>
      </c>
      <c r="D28" s="24" t="s">
        <v>5</v>
      </c>
      <c r="E28" s="25">
        <v>30</v>
      </c>
      <c r="F28" s="25">
        <v>44540.178571428572</v>
      </c>
      <c r="G28" s="26">
        <v>1336.2053571428573</v>
      </c>
    </row>
    <row r="29" spans="1:9" ht="51">
      <c r="A29" s="23" t="s">
        <v>849</v>
      </c>
      <c r="B29" s="67" t="s">
        <v>674</v>
      </c>
      <c r="C29" s="63" t="s">
        <v>675</v>
      </c>
      <c r="D29" s="24" t="s">
        <v>5</v>
      </c>
      <c r="E29" s="25">
        <v>30</v>
      </c>
      <c r="F29" s="25">
        <v>11889.42</v>
      </c>
      <c r="G29" s="26">
        <v>356.68259999999998</v>
      </c>
    </row>
    <row r="30" spans="1:9" ht="25.5">
      <c r="A30" s="23" t="s">
        <v>850</v>
      </c>
      <c r="B30" s="64" t="s">
        <v>676</v>
      </c>
      <c r="C30" s="63" t="s">
        <v>677</v>
      </c>
      <c r="D30" s="24" t="s">
        <v>5</v>
      </c>
      <c r="E30" s="25">
        <v>15</v>
      </c>
      <c r="F30" s="25">
        <v>9181.25</v>
      </c>
      <c r="G30" s="26">
        <v>137.71875</v>
      </c>
    </row>
    <row r="31" spans="1:9">
      <c r="A31" s="23" t="s">
        <v>851</v>
      </c>
      <c r="B31" s="67" t="s">
        <v>678</v>
      </c>
      <c r="C31" s="64" t="s">
        <v>679</v>
      </c>
      <c r="D31" s="24" t="s">
        <v>5</v>
      </c>
      <c r="E31" s="25">
        <v>20</v>
      </c>
      <c r="F31" s="25">
        <v>9181.25</v>
      </c>
      <c r="G31" s="26">
        <v>183.625</v>
      </c>
    </row>
    <row r="32" spans="1:9">
      <c r="A32" s="19"/>
      <c r="B32" s="77" t="s">
        <v>390</v>
      </c>
      <c r="C32" s="62"/>
      <c r="D32" s="20"/>
      <c r="E32" s="21">
        <v>122</v>
      </c>
      <c r="F32" s="21"/>
      <c r="G32" s="22">
        <v>1942.5781428571427</v>
      </c>
      <c r="I32" s="9"/>
    </row>
    <row r="33" spans="1:9" ht="25.5">
      <c r="A33" s="23" t="s">
        <v>852</v>
      </c>
      <c r="B33" s="65" t="s">
        <v>680</v>
      </c>
      <c r="C33" s="65" t="s">
        <v>681</v>
      </c>
      <c r="D33" s="27" t="s">
        <v>5</v>
      </c>
      <c r="E33" s="25">
        <v>30</v>
      </c>
      <c r="F33" s="25">
        <v>10644.642857142857</v>
      </c>
      <c r="G33" s="26">
        <v>319.33928571428567</v>
      </c>
    </row>
    <row r="34" spans="1:9" ht="25.5">
      <c r="A34" s="23" t="s">
        <v>853</v>
      </c>
      <c r="B34" s="65" t="s">
        <v>680</v>
      </c>
      <c r="C34" s="65" t="s">
        <v>682</v>
      </c>
      <c r="D34" s="27" t="s">
        <v>5</v>
      </c>
      <c r="E34" s="25">
        <v>50</v>
      </c>
      <c r="F34" s="25">
        <v>18039.285714285714</v>
      </c>
      <c r="G34" s="26">
        <v>901.96428571428567</v>
      </c>
    </row>
    <row r="35" spans="1:9" ht="25.5">
      <c r="A35" s="23" t="s">
        <v>854</v>
      </c>
      <c r="B35" s="65" t="s">
        <v>680</v>
      </c>
      <c r="C35" s="65" t="s">
        <v>683</v>
      </c>
      <c r="D35" s="27" t="s">
        <v>5</v>
      </c>
      <c r="E35" s="25">
        <v>30</v>
      </c>
      <c r="F35" s="25">
        <v>18039.285714285714</v>
      </c>
      <c r="G35" s="26">
        <v>541.17857142857133</v>
      </c>
    </row>
    <row r="36" spans="1:9" ht="38.25">
      <c r="A36" s="23" t="s">
        <v>855</v>
      </c>
      <c r="B36" s="65" t="s">
        <v>684</v>
      </c>
      <c r="C36" s="65" t="s">
        <v>685</v>
      </c>
      <c r="D36" s="27" t="s">
        <v>5</v>
      </c>
      <c r="E36" s="25">
        <v>2</v>
      </c>
      <c r="F36" s="25">
        <v>45048</v>
      </c>
      <c r="G36" s="26">
        <v>90.096000000000004</v>
      </c>
    </row>
    <row r="37" spans="1:9">
      <c r="A37" s="23" t="s">
        <v>856</v>
      </c>
      <c r="B37" s="65" t="s">
        <v>686</v>
      </c>
      <c r="C37" s="65" t="s">
        <v>687</v>
      </c>
      <c r="D37" s="27" t="s">
        <v>5</v>
      </c>
      <c r="E37" s="25">
        <v>10</v>
      </c>
      <c r="F37" s="25">
        <v>9000</v>
      </c>
      <c r="G37" s="26">
        <v>90</v>
      </c>
    </row>
    <row r="38" spans="1:9">
      <c r="A38" s="19"/>
      <c r="B38" s="77" t="s">
        <v>404</v>
      </c>
      <c r="C38" s="62"/>
      <c r="D38" s="20"/>
      <c r="E38" s="21">
        <v>90</v>
      </c>
      <c r="F38" s="21"/>
      <c r="G38" s="22">
        <v>554.16409999999996</v>
      </c>
      <c r="I38" s="9"/>
    </row>
    <row r="39" spans="1:9">
      <c r="A39" s="23" t="s">
        <v>857</v>
      </c>
      <c r="B39" s="65" t="s">
        <v>688</v>
      </c>
      <c r="C39" s="65" t="s">
        <v>689</v>
      </c>
      <c r="D39" s="27" t="s">
        <v>5</v>
      </c>
      <c r="E39" s="25">
        <v>10</v>
      </c>
      <c r="F39" s="25">
        <v>2000</v>
      </c>
      <c r="G39" s="26">
        <v>20</v>
      </c>
    </row>
    <row r="40" spans="1:9" ht="25.5">
      <c r="A40" s="23" t="s">
        <v>858</v>
      </c>
      <c r="B40" s="65" t="s">
        <v>411</v>
      </c>
      <c r="C40" s="65" t="s">
        <v>412</v>
      </c>
      <c r="D40" s="27" t="s">
        <v>5</v>
      </c>
      <c r="E40" s="25">
        <v>30</v>
      </c>
      <c r="F40" s="25">
        <v>1805.47</v>
      </c>
      <c r="G40" s="26">
        <v>54.164099999999998</v>
      </c>
    </row>
    <row r="41" spans="1:9">
      <c r="A41" s="23" t="s">
        <v>859</v>
      </c>
      <c r="B41" s="65" t="s">
        <v>690</v>
      </c>
      <c r="C41" s="65" t="s">
        <v>691</v>
      </c>
      <c r="D41" s="27" t="s">
        <v>5</v>
      </c>
      <c r="E41" s="25">
        <v>20</v>
      </c>
      <c r="F41" s="25">
        <v>1500</v>
      </c>
      <c r="G41" s="26">
        <v>30</v>
      </c>
    </row>
    <row r="42" spans="1:9" ht="76.5">
      <c r="A42" s="23" t="s">
        <v>860</v>
      </c>
      <c r="B42" s="65" t="s">
        <v>692</v>
      </c>
      <c r="C42" s="65" t="s">
        <v>693</v>
      </c>
      <c r="D42" s="27" t="s">
        <v>5</v>
      </c>
      <c r="E42" s="25">
        <v>30</v>
      </c>
      <c r="F42" s="25">
        <v>15000</v>
      </c>
      <c r="G42" s="26">
        <v>450</v>
      </c>
    </row>
    <row r="43" spans="1:9">
      <c r="A43" s="19"/>
      <c r="B43" s="77" t="s">
        <v>415</v>
      </c>
      <c r="C43" s="62"/>
      <c r="D43" s="20"/>
      <c r="E43" s="21">
        <v>230</v>
      </c>
      <c r="F43" s="21"/>
      <c r="G43" s="22">
        <v>1186.0982142857142</v>
      </c>
      <c r="I43" s="9"/>
    </row>
    <row r="44" spans="1:9" ht="38.25">
      <c r="A44" s="23" t="s">
        <v>861</v>
      </c>
      <c r="B44" s="65" t="s">
        <v>694</v>
      </c>
      <c r="C44" s="65" t="s">
        <v>695</v>
      </c>
      <c r="D44" s="27" t="s">
        <v>5</v>
      </c>
      <c r="E44" s="25">
        <v>5</v>
      </c>
      <c r="F44" s="25">
        <v>4317.8571428571431</v>
      </c>
      <c r="G44" s="26">
        <v>21.589285714285719</v>
      </c>
    </row>
    <row r="45" spans="1:9" ht="38.25">
      <c r="A45" s="23" t="s">
        <v>862</v>
      </c>
      <c r="B45" s="65" t="s">
        <v>696</v>
      </c>
      <c r="C45" s="65" t="s">
        <v>697</v>
      </c>
      <c r="D45" s="27" t="s">
        <v>5</v>
      </c>
      <c r="E45" s="25">
        <v>5</v>
      </c>
      <c r="F45" s="25">
        <v>5408.9285714285716</v>
      </c>
      <c r="G45" s="26">
        <v>27.044642857142858</v>
      </c>
    </row>
    <row r="46" spans="1:9" ht="38.25">
      <c r="A46" s="23" t="s">
        <v>863</v>
      </c>
      <c r="B46" s="65" t="s">
        <v>698</v>
      </c>
      <c r="C46" s="65" t="s">
        <v>699</v>
      </c>
      <c r="D46" s="27" t="s">
        <v>5</v>
      </c>
      <c r="E46" s="25">
        <v>20</v>
      </c>
      <c r="F46" s="25">
        <v>6873.2142857142853</v>
      </c>
      <c r="G46" s="26">
        <v>137.46428571428572</v>
      </c>
    </row>
    <row r="47" spans="1:9">
      <c r="A47" s="23" t="s">
        <v>864</v>
      </c>
      <c r="B47" s="65" t="s">
        <v>700</v>
      </c>
      <c r="C47" s="65" t="s">
        <v>701</v>
      </c>
      <c r="D47" s="27" t="s">
        <v>5</v>
      </c>
      <c r="E47" s="25">
        <v>200</v>
      </c>
      <c r="F47" s="25">
        <v>5000</v>
      </c>
      <c r="G47" s="26">
        <v>1000</v>
      </c>
    </row>
    <row r="48" spans="1:9">
      <c r="A48" s="19"/>
      <c r="B48" s="77" t="s">
        <v>423</v>
      </c>
      <c r="C48" s="62"/>
      <c r="D48" s="20"/>
      <c r="E48" s="21">
        <v>24</v>
      </c>
      <c r="F48" s="21"/>
      <c r="G48" s="22">
        <v>713.78925000000015</v>
      </c>
      <c r="I48" s="9"/>
    </row>
    <row r="49" spans="1:9" ht="25.5">
      <c r="A49" s="23" t="s">
        <v>865</v>
      </c>
      <c r="B49" s="65" t="s">
        <v>702</v>
      </c>
      <c r="C49" s="63" t="s">
        <v>703</v>
      </c>
      <c r="D49" s="27" t="s">
        <v>5</v>
      </c>
      <c r="E49" s="25">
        <v>3</v>
      </c>
      <c r="F49" s="25">
        <v>15000</v>
      </c>
      <c r="G49" s="26">
        <v>45</v>
      </c>
    </row>
    <row r="50" spans="1:9" ht="25.5">
      <c r="A50" s="23" t="s">
        <v>866</v>
      </c>
      <c r="B50" s="65" t="s">
        <v>704</v>
      </c>
      <c r="C50" s="63" t="s">
        <v>705</v>
      </c>
      <c r="D50" s="27" t="s">
        <v>5</v>
      </c>
      <c r="E50" s="25">
        <v>5</v>
      </c>
      <c r="F50" s="25">
        <v>58510.87</v>
      </c>
      <c r="G50" s="26">
        <v>292.55435000000006</v>
      </c>
    </row>
    <row r="51" spans="1:9" ht="51">
      <c r="A51" s="23" t="s">
        <v>867</v>
      </c>
      <c r="B51" s="65" t="s">
        <v>706</v>
      </c>
      <c r="C51" s="63" t="s">
        <v>707</v>
      </c>
      <c r="D51" s="27" t="s">
        <v>5</v>
      </c>
      <c r="E51" s="25">
        <v>10</v>
      </c>
      <c r="F51" s="25">
        <v>17500</v>
      </c>
      <c r="G51" s="26">
        <v>175</v>
      </c>
    </row>
    <row r="52" spans="1:9" ht="25.5">
      <c r="A52" s="23" t="s">
        <v>868</v>
      </c>
      <c r="B52" s="65" t="s">
        <v>708</v>
      </c>
      <c r="C52" s="63" t="s">
        <v>709</v>
      </c>
      <c r="D52" s="27" t="s">
        <v>5</v>
      </c>
      <c r="E52" s="25">
        <v>2</v>
      </c>
      <c r="F52" s="25">
        <v>35381.75</v>
      </c>
      <c r="G52" s="26">
        <v>70.763499999999993</v>
      </c>
    </row>
    <row r="53" spans="1:9" ht="25.5">
      <c r="A53" s="23" t="s">
        <v>869</v>
      </c>
      <c r="B53" s="65" t="s">
        <v>708</v>
      </c>
      <c r="C53" s="63" t="s">
        <v>710</v>
      </c>
      <c r="D53" s="27" t="s">
        <v>5</v>
      </c>
      <c r="E53" s="25">
        <v>4</v>
      </c>
      <c r="F53" s="25">
        <v>32617.85</v>
      </c>
      <c r="G53" s="26">
        <v>130.47139999999999</v>
      </c>
    </row>
    <row r="54" spans="1:9">
      <c r="A54" s="19"/>
      <c r="B54" s="77" t="s">
        <v>711</v>
      </c>
      <c r="C54" s="62"/>
      <c r="D54" s="20"/>
      <c r="E54" s="21">
        <v>40</v>
      </c>
      <c r="F54" s="21"/>
      <c r="G54" s="22">
        <v>957.94720000000007</v>
      </c>
      <c r="I54" s="9"/>
    </row>
    <row r="55" spans="1:9" ht="25.5">
      <c r="A55" s="23" t="s">
        <v>870</v>
      </c>
      <c r="B55" s="64" t="s">
        <v>711</v>
      </c>
      <c r="C55" s="63" t="s">
        <v>712</v>
      </c>
      <c r="D55" s="27" t="s">
        <v>5</v>
      </c>
      <c r="E55" s="25">
        <v>10</v>
      </c>
      <c r="F55" s="25">
        <v>22420</v>
      </c>
      <c r="G55" s="26">
        <v>224.2</v>
      </c>
    </row>
    <row r="56" spans="1:9" ht="25.5">
      <c r="A56" s="23" t="s">
        <v>871</v>
      </c>
      <c r="B56" s="64" t="s">
        <v>711</v>
      </c>
      <c r="C56" s="63" t="s">
        <v>713</v>
      </c>
      <c r="D56" s="27" t="s">
        <v>5</v>
      </c>
      <c r="E56" s="25">
        <v>10</v>
      </c>
      <c r="F56" s="25">
        <v>24458.240000000002</v>
      </c>
      <c r="G56" s="26">
        <v>244.58240000000004</v>
      </c>
    </row>
    <row r="57" spans="1:9" ht="25.5">
      <c r="A57" s="23" t="s">
        <v>872</v>
      </c>
      <c r="B57" s="64" t="s">
        <v>711</v>
      </c>
      <c r="C57" s="63" t="s">
        <v>714</v>
      </c>
      <c r="D57" s="27" t="s">
        <v>5</v>
      </c>
      <c r="E57" s="25">
        <v>10</v>
      </c>
      <c r="F57" s="25">
        <v>24458.240000000002</v>
      </c>
      <c r="G57" s="26">
        <v>244.58240000000004</v>
      </c>
    </row>
    <row r="58" spans="1:9" ht="25.5">
      <c r="A58" s="23" t="s">
        <v>873</v>
      </c>
      <c r="B58" s="64" t="s">
        <v>711</v>
      </c>
      <c r="C58" s="63" t="s">
        <v>715</v>
      </c>
      <c r="D58" s="27" t="s">
        <v>5</v>
      </c>
      <c r="E58" s="25">
        <v>10</v>
      </c>
      <c r="F58" s="25">
        <v>24458.240000000002</v>
      </c>
      <c r="G58" s="26">
        <v>244.58240000000004</v>
      </c>
    </row>
    <row r="59" spans="1:9">
      <c r="A59" s="19"/>
      <c r="B59" s="77" t="s">
        <v>498</v>
      </c>
      <c r="C59" s="62"/>
      <c r="D59" s="20"/>
      <c r="E59" s="21">
        <v>10</v>
      </c>
      <c r="F59" s="21"/>
      <c r="G59" s="22">
        <v>151.36607142857142</v>
      </c>
      <c r="I59" s="9"/>
    </row>
    <row r="60" spans="1:9" ht="25.5">
      <c r="A60" s="23" t="s">
        <v>874</v>
      </c>
      <c r="B60" s="65" t="s">
        <v>716</v>
      </c>
      <c r="C60" s="65" t="s">
        <v>717</v>
      </c>
      <c r="D60" s="27" t="s">
        <v>5</v>
      </c>
      <c r="E60" s="25">
        <v>5</v>
      </c>
      <c r="F60" s="25">
        <v>15136.607142857143</v>
      </c>
      <c r="G60" s="26">
        <v>75.683035714285708</v>
      </c>
    </row>
    <row r="61" spans="1:9" ht="25.5">
      <c r="A61" s="23" t="s">
        <v>875</v>
      </c>
      <c r="B61" s="65" t="s">
        <v>716</v>
      </c>
      <c r="C61" s="65" t="s">
        <v>718</v>
      </c>
      <c r="D61" s="27" t="s">
        <v>5</v>
      </c>
      <c r="E61" s="25">
        <v>5</v>
      </c>
      <c r="F61" s="25">
        <v>15136.607142857143</v>
      </c>
      <c r="G61" s="26">
        <v>75.683035714285708</v>
      </c>
    </row>
    <row r="62" spans="1:9">
      <c r="A62" s="19"/>
      <c r="B62" s="77" t="s">
        <v>719</v>
      </c>
      <c r="C62" s="62"/>
      <c r="D62" s="20"/>
      <c r="E62" s="21">
        <v>45</v>
      </c>
      <c r="F62" s="21"/>
      <c r="G62" s="22">
        <v>2777.2285714285713</v>
      </c>
      <c r="I62" s="9"/>
    </row>
    <row r="63" spans="1:9" ht="38.25">
      <c r="A63" s="23" t="s">
        <v>876</v>
      </c>
      <c r="B63" s="64" t="s">
        <v>720</v>
      </c>
      <c r="C63" s="64" t="s">
        <v>721</v>
      </c>
      <c r="D63" s="27" t="s">
        <v>5</v>
      </c>
      <c r="E63" s="25">
        <v>10</v>
      </c>
      <c r="F63" s="25">
        <v>15825</v>
      </c>
      <c r="G63" s="26">
        <v>158.25</v>
      </c>
    </row>
    <row r="64" spans="1:9" ht="165.75">
      <c r="A64" s="23" t="s">
        <v>877</v>
      </c>
      <c r="B64" s="64" t="s">
        <v>722</v>
      </c>
      <c r="C64" s="63" t="s">
        <v>723</v>
      </c>
      <c r="D64" s="27" t="s">
        <v>5</v>
      </c>
      <c r="E64" s="25">
        <v>29</v>
      </c>
      <c r="F64" s="25">
        <v>50378.571428571428</v>
      </c>
      <c r="G64" s="26">
        <v>1460.9785714285713</v>
      </c>
    </row>
    <row r="65" spans="1:9" ht="51">
      <c r="A65" s="23" t="s">
        <v>878</v>
      </c>
      <c r="B65" s="66" t="s">
        <v>724</v>
      </c>
      <c r="C65" s="66" t="s">
        <v>725</v>
      </c>
      <c r="D65" s="27" t="s">
        <v>5</v>
      </c>
      <c r="E65" s="25">
        <v>3</v>
      </c>
      <c r="F65" s="25">
        <v>193000</v>
      </c>
      <c r="G65" s="26">
        <v>579</v>
      </c>
    </row>
    <row r="66" spans="1:9" ht="51">
      <c r="A66" s="23" t="s">
        <v>879</v>
      </c>
      <c r="B66" s="66" t="s">
        <v>726</v>
      </c>
      <c r="C66" s="64" t="s">
        <v>727</v>
      </c>
      <c r="D66" s="27" t="s">
        <v>5</v>
      </c>
      <c r="E66" s="25">
        <v>3</v>
      </c>
      <c r="F66" s="25">
        <v>193000</v>
      </c>
      <c r="G66" s="26">
        <v>579</v>
      </c>
    </row>
    <row r="67" spans="1:9">
      <c r="A67" s="19"/>
      <c r="B67" s="77" t="s">
        <v>434</v>
      </c>
      <c r="C67" s="62"/>
      <c r="D67" s="20"/>
      <c r="E67" s="21">
        <v>50</v>
      </c>
      <c r="F67" s="21"/>
      <c r="G67" s="22">
        <v>348.61607142857144</v>
      </c>
      <c r="I67" s="9"/>
    </row>
    <row r="68" spans="1:9">
      <c r="A68" s="23" t="s">
        <v>880</v>
      </c>
      <c r="B68" s="65" t="s">
        <v>435</v>
      </c>
      <c r="C68" s="65" t="s">
        <v>436</v>
      </c>
      <c r="D68" s="27" t="s">
        <v>5</v>
      </c>
      <c r="E68" s="25">
        <v>20</v>
      </c>
      <c r="F68" s="25">
        <v>6972.3214285714284</v>
      </c>
      <c r="G68" s="26">
        <v>139.44642857142858</v>
      </c>
    </row>
    <row r="69" spans="1:9">
      <c r="A69" s="23" t="s">
        <v>881</v>
      </c>
      <c r="B69" s="65" t="s">
        <v>435</v>
      </c>
      <c r="C69" s="65" t="s">
        <v>437</v>
      </c>
      <c r="D69" s="27" t="s">
        <v>5</v>
      </c>
      <c r="E69" s="25">
        <v>20</v>
      </c>
      <c r="F69" s="25">
        <v>6972.3214285714284</v>
      </c>
      <c r="G69" s="26">
        <v>139.44642857142858</v>
      </c>
    </row>
    <row r="70" spans="1:9">
      <c r="A70" s="23" t="s">
        <v>882</v>
      </c>
      <c r="B70" s="65" t="s">
        <v>435</v>
      </c>
      <c r="C70" s="64" t="s">
        <v>728</v>
      </c>
      <c r="D70" s="27" t="s">
        <v>5</v>
      </c>
      <c r="E70" s="25">
        <v>10</v>
      </c>
      <c r="F70" s="25">
        <v>6972.3214285714284</v>
      </c>
      <c r="G70" s="26">
        <v>69.723214285714292</v>
      </c>
    </row>
    <row r="71" spans="1:9">
      <c r="A71" s="19"/>
      <c r="B71" s="77" t="s">
        <v>438</v>
      </c>
      <c r="C71" s="62"/>
      <c r="D71" s="20"/>
      <c r="E71" s="21">
        <v>185</v>
      </c>
      <c r="F71" s="21"/>
      <c r="G71" s="22">
        <v>923.84271428571424</v>
      </c>
      <c r="I71" s="9"/>
    </row>
    <row r="72" spans="1:9" ht="76.5">
      <c r="A72" s="23" t="s">
        <v>883</v>
      </c>
      <c r="B72" s="65" t="s">
        <v>729</v>
      </c>
      <c r="C72" s="65" t="s">
        <v>730</v>
      </c>
      <c r="D72" s="27" t="s">
        <v>5</v>
      </c>
      <c r="E72" s="25">
        <v>5</v>
      </c>
      <c r="F72" s="25">
        <v>93582.142857142855</v>
      </c>
      <c r="G72" s="26">
        <v>467.91071428571428</v>
      </c>
    </row>
    <row r="73" spans="1:9" ht="38.25">
      <c r="A73" s="23" t="s">
        <v>884</v>
      </c>
      <c r="B73" s="65" t="s">
        <v>731</v>
      </c>
      <c r="C73" s="65" t="s">
        <v>732</v>
      </c>
      <c r="D73" s="27" t="s">
        <v>5</v>
      </c>
      <c r="E73" s="25">
        <v>10</v>
      </c>
      <c r="F73" s="25">
        <v>1000</v>
      </c>
      <c r="G73" s="26">
        <v>10</v>
      </c>
    </row>
    <row r="74" spans="1:9">
      <c r="A74" s="23" t="s">
        <v>885</v>
      </c>
      <c r="B74" s="65" t="s">
        <v>733</v>
      </c>
      <c r="C74" s="65" t="s">
        <v>734</v>
      </c>
      <c r="D74" s="27" t="s">
        <v>5</v>
      </c>
      <c r="E74" s="25">
        <v>50</v>
      </c>
      <c r="F74" s="25">
        <v>2572.88</v>
      </c>
      <c r="G74" s="26">
        <v>128.64400000000001</v>
      </c>
    </row>
    <row r="75" spans="1:9">
      <c r="A75" s="23" t="s">
        <v>886</v>
      </c>
      <c r="B75" s="65" t="s">
        <v>733</v>
      </c>
      <c r="C75" s="65" t="s">
        <v>735</v>
      </c>
      <c r="D75" s="27" t="s">
        <v>5</v>
      </c>
      <c r="E75" s="25">
        <v>50</v>
      </c>
      <c r="F75" s="25">
        <v>2572.88</v>
      </c>
      <c r="G75" s="26">
        <v>128.64400000000001</v>
      </c>
    </row>
    <row r="76" spans="1:9">
      <c r="A76" s="23" t="s">
        <v>887</v>
      </c>
      <c r="B76" s="65" t="s">
        <v>733</v>
      </c>
      <c r="C76" s="65" t="s">
        <v>736</v>
      </c>
      <c r="D76" s="27" t="s">
        <v>5</v>
      </c>
      <c r="E76" s="25">
        <v>50</v>
      </c>
      <c r="F76" s="25">
        <v>2572.88</v>
      </c>
      <c r="G76" s="26">
        <v>128.64400000000001</v>
      </c>
    </row>
    <row r="77" spans="1:9">
      <c r="A77" s="23" t="s">
        <v>888</v>
      </c>
      <c r="B77" s="65" t="s">
        <v>733</v>
      </c>
      <c r="C77" s="65" t="s">
        <v>737</v>
      </c>
      <c r="D77" s="27" t="s">
        <v>5</v>
      </c>
      <c r="E77" s="25">
        <v>10</v>
      </c>
      <c r="F77" s="25">
        <v>3000</v>
      </c>
      <c r="G77" s="26">
        <v>30</v>
      </c>
    </row>
    <row r="78" spans="1:9">
      <c r="A78" s="23" t="s">
        <v>889</v>
      </c>
      <c r="B78" s="65" t="s">
        <v>733</v>
      </c>
      <c r="C78" s="65" t="s">
        <v>738</v>
      </c>
      <c r="D78" s="27" t="s">
        <v>5</v>
      </c>
      <c r="E78" s="25">
        <v>10</v>
      </c>
      <c r="F78" s="25">
        <v>3000</v>
      </c>
      <c r="G78" s="26">
        <v>30</v>
      </c>
    </row>
    <row r="79" spans="1:9">
      <c r="A79" s="19"/>
      <c r="B79" s="77" t="s">
        <v>6</v>
      </c>
      <c r="C79" s="62"/>
      <c r="D79" s="20"/>
      <c r="E79" s="21">
        <v>0</v>
      </c>
      <c r="F79" s="21"/>
      <c r="G79" s="22">
        <v>0</v>
      </c>
    </row>
    <row r="80" spans="1:9">
      <c r="A80" s="19"/>
      <c r="B80" s="77" t="s">
        <v>452</v>
      </c>
      <c r="C80" s="62"/>
      <c r="D80" s="20"/>
      <c r="E80" s="21">
        <v>130</v>
      </c>
      <c r="F80" s="21"/>
      <c r="G80" s="22">
        <v>2918.3869999999997</v>
      </c>
      <c r="I80" s="9"/>
    </row>
    <row r="81" spans="1:9">
      <c r="A81" s="23" t="s">
        <v>890</v>
      </c>
      <c r="B81" s="65" t="s">
        <v>7</v>
      </c>
      <c r="C81" s="67" t="s">
        <v>739</v>
      </c>
      <c r="D81" s="27" t="s">
        <v>5</v>
      </c>
      <c r="E81" s="25">
        <v>10</v>
      </c>
      <c r="F81" s="25">
        <v>3046.4285714285716</v>
      </c>
      <c r="G81" s="26">
        <v>30.464285714285719</v>
      </c>
    </row>
    <row r="82" spans="1:9">
      <c r="A82" s="23" t="s">
        <v>891</v>
      </c>
      <c r="B82" s="65" t="s">
        <v>7</v>
      </c>
      <c r="C82" s="67" t="s">
        <v>740</v>
      </c>
      <c r="D82" s="27" t="s">
        <v>5</v>
      </c>
      <c r="E82" s="25">
        <v>10</v>
      </c>
      <c r="F82" s="25">
        <v>3994.6428571428573</v>
      </c>
      <c r="G82" s="26">
        <v>39.946428571428569</v>
      </c>
    </row>
    <row r="83" spans="1:9">
      <c r="A83" s="23" t="s">
        <v>892</v>
      </c>
      <c r="B83" s="65" t="s">
        <v>7</v>
      </c>
      <c r="C83" s="67" t="s">
        <v>741</v>
      </c>
      <c r="D83" s="27" t="s">
        <v>5</v>
      </c>
      <c r="E83" s="25">
        <v>10</v>
      </c>
      <c r="F83" s="25">
        <v>5856.25</v>
      </c>
      <c r="G83" s="26">
        <v>58.5625</v>
      </c>
    </row>
    <row r="84" spans="1:9" ht="25.5">
      <c r="A84" s="23" t="s">
        <v>893</v>
      </c>
      <c r="B84" s="65" t="s">
        <v>742</v>
      </c>
      <c r="C84" s="67" t="s">
        <v>743</v>
      </c>
      <c r="D84" s="27" t="s">
        <v>5</v>
      </c>
      <c r="E84" s="25">
        <v>20</v>
      </c>
      <c r="F84" s="25">
        <v>2342.7399999999998</v>
      </c>
      <c r="G84" s="26">
        <v>46.854799999999997</v>
      </c>
    </row>
    <row r="85" spans="1:9" ht="25.5">
      <c r="A85" s="23" t="s">
        <v>894</v>
      </c>
      <c r="B85" s="65" t="s">
        <v>744</v>
      </c>
      <c r="C85" s="67" t="s">
        <v>743</v>
      </c>
      <c r="D85" s="27" t="s">
        <v>5</v>
      </c>
      <c r="E85" s="25">
        <v>30</v>
      </c>
      <c r="F85" s="25">
        <v>2342.7399999999998</v>
      </c>
      <c r="G85" s="26">
        <v>70.282200000000003</v>
      </c>
    </row>
    <row r="86" spans="1:9" ht="25.5">
      <c r="A86" s="23" t="s">
        <v>895</v>
      </c>
      <c r="B86" s="65" t="s">
        <v>8</v>
      </c>
      <c r="C86" s="67" t="s">
        <v>745</v>
      </c>
      <c r="D86" s="27" t="s">
        <v>5</v>
      </c>
      <c r="E86" s="25">
        <v>25</v>
      </c>
      <c r="F86" s="25">
        <v>37989.285714285717</v>
      </c>
      <c r="G86" s="26">
        <v>949.732142857143</v>
      </c>
    </row>
    <row r="87" spans="1:9" ht="25.5">
      <c r="A87" s="23" t="s">
        <v>896</v>
      </c>
      <c r="B87" s="65" t="s">
        <v>746</v>
      </c>
      <c r="C87" s="67" t="s">
        <v>747</v>
      </c>
      <c r="D87" s="27" t="s">
        <v>5</v>
      </c>
      <c r="E87" s="25">
        <v>25</v>
      </c>
      <c r="F87" s="25">
        <v>68901.78571428571</v>
      </c>
      <c r="G87" s="26">
        <v>1722.5446428571427</v>
      </c>
    </row>
    <row r="88" spans="1:9">
      <c r="A88" s="19"/>
      <c r="B88" s="77" t="s">
        <v>466</v>
      </c>
      <c r="C88" s="62"/>
      <c r="D88" s="20"/>
      <c r="E88" s="21">
        <v>43</v>
      </c>
      <c r="F88" s="21"/>
      <c r="G88" s="22">
        <v>4209.2551785714286</v>
      </c>
      <c r="I88" s="9"/>
    </row>
    <row r="89" spans="1:9" ht="25.5">
      <c r="A89" s="23" t="s">
        <v>897</v>
      </c>
      <c r="B89" s="65" t="s">
        <v>470</v>
      </c>
      <c r="C89" s="65" t="s">
        <v>842</v>
      </c>
      <c r="D89" s="27" t="s">
        <v>38</v>
      </c>
      <c r="E89" s="25">
        <v>5</v>
      </c>
      <c r="F89" s="25">
        <v>2628</v>
      </c>
      <c r="G89" s="26">
        <v>13.14</v>
      </c>
    </row>
    <row r="90" spans="1:9" ht="25.5">
      <c r="A90" s="23" t="s">
        <v>898</v>
      </c>
      <c r="B90" s="65" t="s">
        <v>470</v>
      </c>
      <c r="C90" s="65" t="s">
        <v>841</v>
      </c>
      <c r="D90" s="27" t="s">
        <v>38</v>
      </c>
      <c r="E90" s="25">
        <v>5</v>
      </c>
      <c r="F90" s="25">
        <v>2628</v>
      </c>
      <c r="G90" s="26">
        <v>13.14</v>
      </c>
    </row>
    <row r="91" spans="1:9" ht="25.5">
      <c r="A91" s="23" t="s">
        <v>899</v>
      </c>
      <c r="B91" s="65" t="s">
        <v>471</v>
      </c>
      <c r="C91" s="65" t="s">
        <v>843</v>
      </c>
      <c r="D91" s="27" t="s">
        <v>38</v>
      </c>
      <c r="E91" s="25">
        <v>5</v>
      </c>
      <c r="F91" s="25">
        <v>2628</v>
      </c>
      <c r="G91" s="26">
        <v>13.14</v>
      </c>
    </row>
    <row r="92" spans="1:9" ht="25.5">
      <c r="A92" s="23" t="s">
        <v>900</v>
      </c>
      <c r="B92" s="65" t="s">
        <v>471</v>
      </c>
      <c r="C92" s="65" t="s">
        <v>842</v>
      </c>
      <c r="D92" s="27" t="s">
        <v>38</v>
      </c>
      <c r="E92" s="25">
        <v>5</v>
      </c>
      <c r="F92" s="25">
        <v>3363</v>
      </c>
      <c r="G92" s="26">
        <v>16.815000000000001</v>
      </c>
    </row>
    <row r="93" spans="1:9" ht="25.5">
      <c r="A93" s="23" t="s">
        <v>901</v>
      </c>
      <c r="B93" s="65" t="s">
        <v>472</v>
      </c>
      <c r="C93" s="65" t="s">
        <v>841</v>
      </c>
      <c r="D93" s="27" t="s">
        <v>38</v>
      </c>
      <c r="E93" s="25">
        <v>5</v>
      </c>
      <c r="F93" s="25">
        <v>2628</v>
      </c>
      <c r="G93" s="26">
        <v>13.14</v>
      </c>
    </row>
    <row r="94" spans="1:9" ht="25.5">
      <c r="A94" s="23" t="s">
        <v>902</v>
      </c>
      <c r="B94" s="65" t="s">
        <v>472</v>
      </c>
      <c r="C94" s="65" t="s">
        <v>844</v>
      </c>
      <c r="D94" s="27" t="s">
        <v>38</v>
      </c>
      <c r="E94" s="25">
        <v>5</v>
      </c>
      <c r="F94" s="25">
        <v>3363</v>
      </c>
      <c r="G94" s="26">
        <v>16.815000000000001</v>
      </c>
    </row>
    <row r="95" spans="1:9" ht="38.25">
      <c r="A95" s="23" t="s">
        <v>903</v>
      </c>
      <c r="B95" s="78" t="s">
        <v>748</v>
      </c>
      <c r="C95" s="64" t="s">
        <v>749</v>
      </c>
      <c r="D95" s="27" t="s">
        <v>38</v>
      </c>
      <c r="E95" s="25">
        <v>5</v>
      </c>
      <c r="F95" s="25">
        <v>198861.60714285713</v>
      </c>
      <c r="G95" s="26">
        <v>994.30803571428567</v>
      </c>
    </row>
    <row r="96" spans="1:9" ht="38.25">
      <c r="A96" s="23" t="s">
        <v>904</v>
      </c>
      <c r="B96" s="78" t="s">
        <v>750</v>
      </c>
      <c r="C96" s="64" t="s">
        <v>751</v>
      </c>
      <c r="D96" s="27" t="s">
        <v>38</v>
      </c>
      <c r="E96" s="25">
        <v>8</v>
      </c>
      <c r="F96" s="25">
        <v>391094.64285714284</v>
      </c>
      <c r="G96" s="26">
        <v>3128.7571428571428</v>
      </c>
    </row>
    <row r="97" spans="1:9">
      <c r="A97" s="19"/>
      <c r="B97" s="77" t="s">
        <v>473</v>
      </c>
      <c r="C97" s="62"/>
      <c r="D97" s="20"/>
      <c r="E97" s="21">
        <v>149</v>
      </c>
      <c r="F97" s="21"/>
      <c r="G97" s="22">
        <v>49299.599802857141</v>
      </c>
      <c r="I97" s="9"/>
    </row>
    <row r="98" spans="1:9" ht="38.25">
      <c r="A98" s="23" t="s">
        <v>905</v>
      </c>
      <c r="B98" s="79" t="s">
        <v>752</v>
      </c>
      <c r="C98" s="68" t="s">
        <v>753</v>
      </c>
      <c r="D98" s="28" t="s">
        <v>475</v>
      </c>
      <c r="E98" s="25">
        <v>45</v>
      </c>
      <c r="F98" s="25">
        <v>218813.39285714287</v>
      </c>
      <c r="G98" s="26">
        <v>9846.6026785714294</v>
      </c>
    </row>
    <row r="99" spans="1:9" ht="38.25">
      <c r="A99" s="23" t="s">
        <v>906</v>
      </c>
      <c r="B99" s="79" t="s">
        <v>752</v>
      </c>
      <c r="C99" s="68" t="s">
        <v>754</v>
      </c>
      <c r="D99" s="28" t="s">
        <v>475</v>
      </c>
      <c r="E99" s="25">
        <v>9</v>
      </c>
      <c r="F99" s="25">
        <v>218813.39285714287</v>
      </c>
      <c r="G99" s="26">
        <v>1969.3205357142858</v>
      </c>
    </row>
    <row r="100" spans="1:9" ht="38.25">
      <c r="A100" s="23" t="s">
        <v>907</v>
      </c>
      <c r="B100" s="79" t="s">
        <v>752</v>
      </c>
      <c r="C100" s="68" t="s">
        <v>755</v>
      </c>
      <c r="D100" s="28" t="s">
        <v>475</v>
      </c>
      <c r="E100" s="25">
        <v>9</v>
      </c>
      <c r="F100" s="25">
        <v>196002.67857142858</v>
      </c>
      <c r="G100" s="26">
        <v>1764.0241071428572</v>
      </c>
    </row>
    <row r="101" spans="1:9" ht="38.25">
      <c r="A101" s="23" t="s">
        <v>908</v>
      </c>
      <c r="B101" s="65" t="s">
        <v>474</v>
      </c>
      <c r="C101" s="65" t="s">
        <v>756</v>
      </c>
      <c r="D101" s="28" t="s">
        <v>475</v>
      </c>
      <c r="E101" s="25">
        <v>20</v>
      </c>
      <c r="F101" s="25">
        <v>300000</v>
      </c>
      <c r="G101" s="26">
        <v>6000</v>
      </c>
    </row>
    <row r="102" spans="1:9" ht="38.25">
      <c r="A102" s="23" t="s">
        <v>909</v>
      </c>
      <c r="B102" s="79" t="s">
        <v>757</v>
      </c>
      <c r="C102" s="68" t="s">
        <v>758</v>
      </c>
      <c r="D102" s="28" t="s">
        <v>475</v>
      </c>
      <c r="E102" s="25">
        <v>45</v>
      </c>
      <c r="F102" s="25">
        <v>136018.75</v>
      </c>
      <c r="G102" s="26">
        <v>6120.84375</v>
      </c>
    </row>
    <row r="103" spans="1:9" ht="38.25">
      <c r="A103" s="23" t="s">
        <v>910</v>
      </c>
      <c r="B103" s="64" t="s">
        <v>759</v>
      </c>
      <c r="C103" s="68" t="s">
        <v>760</v>
      </c>
      <c r="D103" s="28" t="s">
        <v>475</v>
      </c>
      <c r="E103" s="25">
        <v>2</v>
      </c>
      <c r="F103" s="25">
        <v>2382500</v>
      </c>
      <c r="G103" s="26">
        <v>4765</v>
      </c>
    </row>
    <row r="104" spans="1:9" ht="191.25">
      <c r="A104" s="23" t="s">
        <v>911</v>
      </c>
      <c r="B104" s="67" t="s">
        <v>761</v>
      </c>
      <c r="C104" s="63" t="s">
        <v>762</v>
      </c>
      <c r="D104" s="27" t="s">
        <v>5</v>
      </c>
      <c r="E104" s="25">
        <v>8</v>
      </c>
      <c r="F104" s="25">
        <v>157186.37</v>
      </c>
      <c r="G104" s="26">
        <v>1257.4909599999999</v>
      </c>
    </row>
    <row r="105" spans="1:9" ht="306">
      <c r="A105" s="23" t="s">
        <v>912</v>
      </c>
      <c r="B105" s="64" t="s">
        <v>763</v>
      </c>
      <c r="C105" s="64" t="s">
        <v>764</v>
      </c>
      <c r="D105" s="28" t="s">
        <v>5</v>
      </c>
      <c r="E105" s="25">
        <v>2</v>
      </c>
      <c r="F105" s="25">
        <v>3559500</v>
      </c>
      <c r="G105" s="26">
        <v>7119</v>
      </c>
    </row>
    <row r="106" spans="1:9" ht="191.25">
      <c r="A106" s="23" t="s">
        <v>913</v>
      </c>
      <c r="B106" s="64" t="s">
        <v>765</v>
      </c>
      <c r="C106" s="64" t="s">
        <v>766</v>
      </c>
      <c r="D106" s="28" t="s">
        <v>5</v>
      </c>
      <c r="E106" s="25">
        <v>5</v>
      </c>
      <c r="F106" s="25">
        <v>167927.84</v>
      </c>
      <c r="G106" s="26">
        <v>839.63919999999996</v>
      </c>
    </row>
    <row r="107" spans="1:9" ht="318.75">
      <c r="A107" s="23" t="s">
        <v>914</v>
      </c>
      <c r="B107" s="80" t="s">
        <v>767</v>
      </c>
      <c r="C107" s="64" t="s">
        <v>768</v>
      </c>
      <c r="D107" s="28" t="s">
        <v>769</v>
      </c>
      <c r="E107" s="25">
        <v>4</v>
      </c>
      <c r="F107" s="25">
        <v>2404419.6428571427</v>
      </c>
      <c r="G107" s="26">
        <v>9617.6785714285706</v>
      </c>
    </row>
    <row r="108" spans="1:9">
      <c r="A108" s="19"/>
      <c r="B108" s="77" t="s">
        <v>509</v>
      </c>
      <c r="C108" s="62"/>
      <c r="D108" s="20"/>
      <c r="E108" s="21">
        <v>5</v>
      </c>
      <c r="F108" s="21"/>
      <c r="G108" s="22">
        <v>25</v>
      </c>
      <c r="I108" s="9"/>
    </row>
    <row r="109" spans="1:9" ht="25.5">
      <c r="A109" s="23" t="s">
        <v>915</v>
      </c>
      <c r="B109" s="65" t="s">
        <v>512</v>
      </c>
      <c r="C109" s="65" t="s">
        <v>513</v>
      </c>
      <c r="D109" s="27" t="s">
        <v>38</v>
      </c>
      <c r="E109" s="25">
        <v>5</v>
      </c>
      <c r="F109" s="25">
        <v>5000</v>
      </c>
      <c r="G109" s="26">
        <v>25</v>
      </c>
    </row>
    <row r="110" spans="1:9">
      <c r="A110" s="19"/>
      <c r="B110" s="77" t="s">
        <v>770</v>
      </c>
      <c r="C110" s="62"/>
      <c r="D110" s="20"/>
      <c r="E110" s="21">
        <v>43</v>
      </c>
      <c r="F110" s="21"/>
      <c r="G110" s="22">
        <v>699.31600571428578</v>
      </c>
      <c r="I110" s="9"/>
    </row>
    <row r="111" spans="1:9" ht="25.5">
      <c r="A111" s="23" t="s">
        <v>916</v>
      </c>
      <c r="B111" s="65" t="s">
        <v>771</v>
      </c>
      <c r="C111" s="65" t="s">
        <v>772</v>
      </c>
      <c r="D111" s="27" t="s">
        <v>5</v>
      </c>
      <c r="E111" s="25">
        <v>10</v>
      </c>
      <c r="F111" s="25">
        <v>4962.5</v>
      </c>
      <c r="G111" s="26">
        <v>49.625</v>
      </c>
    </row>
    <row r="112" spans="1:9">
      <c r="A112" s="23" t="s">
        <v>917</v>
      </c>
      <c r="B112" s="65" t="s">
        <v>11</v>
      </c>
      <c r="C112" s="65" t="s">
        <v>773</v>
      </c>
      <c r="D112" s="27" t="s">
        <v>5</v>
      </c>
      <c r="E112" s="25">
        <v>10</v>
      </c>
      <c r="F112" s="25">
        <v>19850.892857142859</v>
      </c>
      <c r="G112" s="26">
        <v>198.50892857142858</v>
      </c>
    </row>
    <row r="113" spans="1:9">
      <c r="A113" s="23" t="s">
        <v>918</v>
      </c>
      <c r="B113" s="65" t="s">
        <v>11</v>
      </c>
      <c r="C113" s="65" t="s">
        <v>774</v>
      </c>
      <c r="D113" s="27" t="s">
        <v>5</v>
      </c>
      <c r="E113" s="25">
        <v>10</v>
      </c>
      <c r="F113" s="25">
        <v>19850.892857142859</v>
      </c>
      <c r="G113" s="26">
        <v>198.50892857142858</v>
      </c>
    </row>
    <row r="114" spans="1:9">
      <c r="A114" s="23" t="s">
        <v>919</v>
      </c>
      <c r="B114" s="65" t="s">
        <v>775</v>
      </c>
      <c r="C114" s="65" t="s">
        <v>776</v>
      </c>
      <c r="D114" s="27" t="s">
        <v>5</v>
      </c>
      <c r="E114" s="25">
        <v>10</v>
      </c>
      <c r="F114" s="25">
        <v>19850.892857142859</v>
      </c>
      <c r="G114" s="26">
        <v>198.50892857142858</v>
      </c>
    </row>
    <row r="115" spans="1:9" ht="38.25">
      <c r="A115" s="23" t="s">
        <v>920</v>
      </c>
      <c r="B115" s="65" t="s">
        <v>777</v>
      </c>
      <c r="C115" s="65" t="s">
        <v>778</v>
      </c>
      <c r="D115" s="27" t="s">
        <v>5</v>
      </c>
      <c r="E115" s="25">
        <v>3</v>
      </c>
      <c r="F115" s="25">
        <v>18054.740000000002</v>
      </c>
      <c r="G115" s="26">
        <v>54.16422</v>
      </c>
    </row>
    <row r="116" spans="1:9">
      <c r="A116" s="19"/>
      <c r="B116" s="77" t="s">
        <v>550</v>
      </c>
      <c r="C116" s="62"/>
      <c r="D116" s="20"/>
      <c r="E116" s="21">
        <v>5190</v>
      </c>
      <c r="F116" s="21"/>
      <c r="G116" s="22">
        <v>62649.012790714281</v>
      </c>
      <c r="I116" s="9"/>
    </row>
    <row r="117" spans="1:9" ht="25.5">
      <c r="A117" s="23" t="s">
        <v>921</v>
      </c>
      <c r="B117" s="65" t="s">
        <v>779</v>
      </c>
      <c r="C117" s="65" t="s">
        <v>780</v>
      </c>
      <c r="D117" s="27" t="s">
        <v>5</v>
      </c>
      <c r="E117" s="25">
        <v>10</v>
      </c>
      <c r="F117" s="25">
        <v>2059.8214285714284</v>
      </c>
      <c r="G117" s="26">
        <v>20.598214285714281</v>
      </c>
    </row>
    <row r="118" spans="1:9" ht="25.5">
      <c r="A118" s="23" t="s">
        <v>922</v>
      </c>
      <c r="B118" s="65" t="s">
        <v>515</v>
      </c>
      <c r="C118" s="65" t="s">
        <v>781</v>
      </c>
      <c r="D118" s="27" t="s">
        <v>5</v>
      </c>
      <c r="E118" s="25">
        <v>20</v>
      </c>
      <c r="F118" s="25">
        <v>1901.84</v>
      </c>
      <c r="G118" s="26">
        <v>38.036799999999992</v>
      </c>
    </row>
    <row r="119" spans="1:9" ht="38.25">
      <c r="A119" s="23" t="s">
        <v>923</v>
      </c>
      <c r="B119" s="65" t="s">
        <v>782</v>
      </c>
      <c r="C119" s="65" t="s">
        <v>521</v>
      </c>
      <c r="D119" s="27" t="s">
        <v>5</v>
      </c>
      <c r="E119" s="25">
        <v>20</v>
      </c>
      <c r="F119" s="25">
        <v>2000</v>
      </c>
      <c r="G119" s="26">
        <v>40</v>
      </c>
    </row>
    <row r="120" spans="1:9" ht="25.5">
      <c r="A120" s="23" t="s">
        <v>924</v>
      </c>
      <c r="B120" s="65" t="s">
        <v>783</v>
      </c>
      <c r="C120" s="65" t="s">
        <v>784</v>
      </c>
      <c r="D120" s="27" t="s">
        <v>5</v>
      </c>
      <c r="E120" s="25">
        <v>30</v>
      </c>
      <c r="F120" s="25">
        <v>1439.2857142857142</v>
      </c>
      <c r="G120" s="26">
        <v>43.178571428571431</v>
      </c>
    </row>
    <row r="121" spans="1:9" ht="51">
      <c r="A121" s="23" t="s">
        <v>925</v>
      </c>
      <c r="B121" s="65" t="s">
        <v>548</v>
      </c>
      <c r="C121" s="65" t="s">
        <v>549</v>
      </c>
      <c r="D121" s="27" t="s">
        <v>5</v>
      </c>
      <c r="E121" s="25">
        <v>5</v>
      </c>
      <c r="F121" s="25">
        <v>2000</v>
      </c>
      <c r="G121" s="26">
        <v>10</v>
      </c>
    </row>
    <row r="122" spans="1:9" ht="51">
      <c r="A122" s="23" t="s">
        <v>926</v>
      </c>
      <c r="B122" s="65" t="s">
        <v>548</v>
      </c>
      <c r="C122" s="65" t="s">
        <v>785</v>
      </c>
      <c r="D122" s="27" t="s">
        <v>5</v>
      </c>
      <c r="E122" s="25">
        <v>5</v>
      </c>
      <c r="F122" s="25">
        <v>2100</v>
      </c>
      <c r="G122" s="26">
        <v>10.5</v>
      </c>
    </row>
    <row r="123" spans="1:9">
      <c r="A123" s="23" t="s">
        <v>927</v>
      </c>
      <c r="B123" s="65" t="s">
        <v>560</v>
      </c>
      <c r="C123" s="65" t="s">
        <v>561</v>
      </c>
      <c r="D123" s="27" t="s">
        <v>5</v>
      </c>
      <c r="E123" s="25">
        <v>10</v>
      </c>
      <c r="F123" s="25">
        <v>700</v>
      </c>
      <c r="G123" s="26">
        <v>7</v>
      </c>
    </row>
    <row r="124" spans="1:9">
      <c r="A124" s="23" t="s">
        <v>928</v>
      </c>
      <c r="B124" s="65" t="s">
        <v>560</v>
      </c>
      <c r="C124" s="65" t="s">
        <v>562</v>
      </c>
      <c r="D124" s="27" t="s">
        <v>5</v>
      </c>
      <c r="E124" s="25">
        <v>10</v>
      </c>
      <c r="F124" s="25">
        <v>700</v>
      </c>
      <c r="G124" s="26">
        <v>7</v>
      </c>
    </row>
    <row r="125" spans="1:9" ht="204">
      <c r="A125" s="23" t="s">
        <v>929</v>
      </c>
      <c r="B125" s="65" t="s">
        <v>565</v>
      </c>
      <c r="C125" s="65" t="s">
        <v>786</v>
      </c>
      <c r="D125" s="27" t="s">
        <v>5</v>
      </c>
      <c r="E125" s="25">
        <v>2</v>
      </c>
      <c r="F125" s="25">
        <v>70000</v>
      </c>
      <c r="G125" s="26">
        <v>140</v>
      </c>
    </row>
    <row r="126" spans="1:9" ht="114.75">
      <c r="A126" s="23" t="s">
        <v>930</v>
      </c>
      <c r="B126" s="65" t="s">
        <v>787</v>
      </c>
      <c r="C126" s="65" t="s">
        <v>788</v>
      </c>
      <c r="D126" s="27" t="s">
        <v>5</v>
      </c>
      <c r="E126" s="25">
        <v>2</v>
      </c>
      <c r="F126" s="25">
        <v>70000</v>
      </c>
      <c r="G126" s="26">
        <v>140</v>
      </c>
      <c r="I126" s="3"/>
    </row>
    <row r="127" spans="1:9" ht="25.5">
      <c r="A127" s="23" t="s">
        <v>931</v>
      </c>
      <c r="B127" s="65" t="s">
        <v>566</v>
      </c>
      <c r="C127" s="65" t="s">
        <v>567</v>
      </c>
      <c r="D127" s="27" t="s">
        <v>5</v>
      </c>
      <c r="E127" s="25">
        <v>10</v>
      </c>
      <c r="F127" s="25">
        <v>2500</v>
      </c>
      <c r="G127" s="26">
        <v>25</v>
      </c>
      <c r="I127" s="3"/>
    </row>
    <row r="128" spans="1:9" ht="25.5">
      <c r="A128" s="23" t="s">
        <v>932</v>
      </c>
      <c r="B128" s="65" t="s">
        <v>566</v>
      </c>
      <c r="C128" s="65" t="s">
        <v>568</v>
      </c>
      <c r="D128" s="27" t="s">
        <v>5</v>
      </c>
      <c r="E128" s="25">
        <v>10</v>
      </c>
      <c r="F128" s="25">
        <v>2500</v>
      </c>
      <c r="G128" s="26">
        <v>25</v>
      </c>
      <c r="I128" s="3"/>
    </row>
    <row r="129" spans="1:9" ht="25.5">
      <c r="A129" s="23" t="s">
        <v>933</v>
      </c>
      <c r="B129" s="65" t="s">
        <v>566</v>
      </c>
      <c r="C129" s="65" t="s">
        <v>569</v>
      </c>
      <c r="D129" s="27" t="s">
        <v>5</v>
      </c>
      <c r="E129" s="25">
        <v>10</v>
      </c>
      <c r="F129" s="25">
        <v>2500</v>
      </c>
      <c r="G129" s="26">
        <v>25</v>
      </c>
      <c r="I129" s="3"/>
    </row>
    <row r="130" spans="1:9" ht="38.25">
      <c r="A130" s="23" t="s">
        <v>934</v>
      </c>
      <c r="B130" s="65" t="s">
        <v>789</v>
      </c>
      <c r="C130" s="65" t="s">
        <v>790</v>
      </c>
      <c r="D130" s="27" t="s">
        <v>5</v>
      </c>
      <c r="E130" s="25">
        <v>6</v>
      </c>
      <c r="F130" s="25">
        <v>39516.964285714283</v>
      </c>
      <c r="G130" s="26">
        <v>237.10178571428568</v>
      </c>
      <c r="I130" s="3"/>
    </row>
    <row r="131" spans="1:9" ht="38.25">
      <c r="A131" s="23" t="s">
        <v>935</v>
      </c>
      <c r="B131" s="65" t="s">
        <v>791</v>
      </c>
      <c r="C131" s="65" t="s">
        <v>792</v>
      </c>
      <c r="D131" s="27" t="s">
        <v>74</v>
      </c>
      <c r="E131" s="25">
        <v>2</v>
      </c>
      <c r="F131" s="25">
        <v>950235.71428571432</v>
      </c>
      <c r="G131" s="26">
        <v>1900.4714285714285</v>
      </c>
      <c r="I131" s="3"/>
    </row>
    <row r="132" spans="1:9" ht="140.25">
      <c r="A132" s="23" t="s">
        <v>936</v>
      </c>
      <c r="B132" s="65" t="s">
        <v>793</v>
      </c>
      <c r="C132" s="65" t="s">
        <v>794</v>
      </c>
      <c r="D132" s="27" t="s">
        <v>74</v>
      </c>
      <c r="E132" s="25">
        <v>100</v>
      </c>
      <c r="F132" s="25">
        <v>2357.1428571428573</v>
      </c>
      <c r="G132" s="26">
        <v>235.71428571428575</v>
      </c>
      <c r="I132" s="3"/>
    </row>
    <row r="133" spans="1:9" ht="25.5">
      <c r="A133" s="23" t="s">
        <v>937</v>
      </c>
      <c r="B133" s="65" t="s">
        <v>795</v>
      </c>
      <c r="C133" s="65" t="s">
        <v>796</v>
      </c>
      <c r="D133" s="27" t="s">
        <v>797</v>
      </c>
      <c r="E133" s="25">
        <v>1</v>
      </c>
      <c r="F133" s="25">
        <v>3362.23</v>
      </c>
      <c r="G133" s="26">
        <v>3.3622299999999998</v>
      </c>
      <c r="I133" s="3"/>
    </row>
    <row r="134" spans="1:9" ht="25.5">
      <c r="A134" s="23" t="s">
        <v>938</v>
      </c>
      <c r="B134" s="65" t="s">
        <v>798</v>
      </c>
      <c r="C134" s="65" t="s">
        <v>799</v>
      </c>
      <c r="D134" s="27" t="s">
        <v>797</v>
      </c>
      <c r="E134" s="25">
        <v>5</v>
      </c>
      <c r="F134" s="25">
        <v>277.85000000000002</v>
      </c>
      <c r="G134" s="26">
        <v>1.3892500000000001</v>
      </c>
      <c r="I134" s="3"/>
    </row>
    <row r="135" spans="1:9">
      <c r="A135" s="23" t="s">
        <v>939</v>
      </c>
      <c r="B135" s="65" t="s">
        <v>800</v>
      </c>
      <c r="C135" s="65" t="s">
        <v>801</v>
      </c>
      <c r="D135" s="27" t="s">
        <v>21</v>
      </c>
      <c r="E135" s="25">
        <v>10</v>
      </c>
      <c r="F135" s="25">
        <v>1239.08</v>
      </c>
      <c r="G135" s="26">
        <v>12.390799999999999</v>
      </c>
      <c r="I135" s="3"/>
    </row>
    <row r="136" spans="1:9">
      <c r="A136" s="23" t="s">
        <v>940</v>
      </c>
      <c r="B136" s="65" t="s">
        <v>800</v>
      </c>
      <c r="C136" s="65" t="s">
        <v>802</v>
      </c>
      <c r="D136" s="27" t="s">
        <v>21</v>
      </c>
      <c r="E136" s="25">
        <v>10</v>
      </c>
      <c r="F136" s="25">
        <v>1864.28</v>
      </c>
      <c r="G136" s="26">
        <v>18.642799999999998</v>
      </c>
      <c r="I136" s="3"/>
    </row>
    <row r="137" spans="1:9" ht="25.5">
      <c r="A137" s="23" t="s">
        <v>941</v>
      </c>
      <c r="B137" s="65" t="s">
        <v>803</v>
      </c>
      <c r="C137" s="65" t="s">
        <v>804</v>
      </c>
      <c r="D137" s="27" t="s">
        <v>74</v>
      </c>
      <c r="E137" s="25">
        <v>30</v>
      </c>
      <c r="F137" s="25">
        <v>248.21428571428572</v>
      </c>
      <c r="G137" s="26">
        <v>7.4464285714285712</v>
      </c>
      <c r="I137" s="3"/>
    </row>
    <row r="138" spans="1:9" ht="51">
      <c r="A138" s="23" t="s">
        <v>942</v>
      </c>
      <c r="B138" s="65" t="s">
        <v>805</v>
      </c>
      <c r="C138" s="65" t="s">
        <v>806</v>
      </c>
      <c r="D138" s="27" t="s">
        <v>74</v>
      </c>
      <c r="E138" s="25">
        <v>5</v>
      </c>
      <c r="F138" s="25">
        <v>25470.535714285714</v>
      </c>
      <c r="G138" s="26">
        <v>127.35267857142857</v>
      </c>
      <c r="I138" s="3"/>
    </row>
    <row r="139" spans="1:9" ht="127.5">
      <c r="A139" s="23" t="s">
        <v>943</v>
      </c>
      <c r="B139" s="65" t="s">
        <v>807</v>
      </c>
      <c r="C139" s="65" t="s">
        <v>808</v>
      </c>
      <c r="D139" s="27" t="s">
        <v>74</v>
      </c>
      <c r="E139" s="25">
        <v>5</v>
      </c>
      <c r="F139" s="25">
        <v>123627.67857142857</v>
      </c>
      <c r="G139" s="26">
        <v>618.13839285714289</v>
      </c>
      <c r="I139" s="3"/>
    </row>
    <row r="140" spans="1:9">
      <c r="A140" s="23" t="s">
        <v>944</v>
      </c>
      <c r="B140" s="65" t="s">
        <v>809</v>
      </c>
      <c r="C140" s="65" t="s">
        <v>810</v>
      </c>
      <c r="D140" s="27" t="s">
        <v>74</v>
      </c>
      <c r="E140" s="25">
        <v>10</v>
      </c>
      <c r="F140" s="25">
        <v>78868.75</v>
      </c>
      <c r="G140" s="26">
        <v>788.6875</v>
      </c>
      <c r="I140" s="3"/>
    </row>
    <row r="141" spans="1:9" ht="38.25">
      <c r="A141" s="23" t="s">
        <v>945</v>
      </c>
      <c r="B141" s="65" t="s">
        <v>811</v>
      </c>
      <c r="C141" s="65" t="s">
        <v>812</v>
      </c>
      <c r="D141" s="27" t="s">
        <v>74</v>
      </c>
      <c r="E141" s="25">
        <v>5</v>
      </c>
      <c r="F141" s="25">
        <v>68210.71428571429</v>
      </c>
      <c r="G141" s="26">
        <v>341.0535714285715</v>
      </c>
      <c r="I141" s="3"/>
    </row>
    <row r="142" spans="1:9">
      <c r="A142" s="23" t="s">
        <v>946</v>
      </c>
      <c r="B142" s="65" t="s">
        <v>813</v>
      </c>
      <c r="C142" s="65" t="s">
        <v>814</v>
      </c>
      <c r="D142" s="27" t="s">
        <v>74</v>
      </c>
      <c r="E142" s="25">
        <v>1</v>
      </c>
      <c r="F142" s="25">
        <v>47654</v>
      </c>
      <c r="G142" s="26">
        <v>47.654000000000003</v>
      </c>
    </row>
    <row r="143" spans="1:9" ht="38.25">
      <c r="A143" s="23" t="s">
        <v>947</v>
      </c>
      <c r="B143" s="65" t="s">
        <v>815</v>
      </c>
      <c r="C143" s="65" t="s">
        <v>816</v>
      </c>
      <c r="D143" s="27" t="s">
        <v>74</v>
      </c>
      <c r="E143" s="25">
        <v>1</v>
      </c>
      <c r="F143" s="25">
        <v>789432</v>
      </c>
      <c r="G143" s="26">
        <v>789.43200000000002</v>
      </c>
    </row>
    <row r="144" spans="1:9">
      <c r="A144" s="23" t="s">
        <v>948</v>
      </c>
      <c r="B144" s="65" t="s">
        <v>557</v>
      </c>
      <c r="C144" s="65" t="s">
        <v>817</v>
      </c>
      <c r="D144" s="27" t="s">
        <v>74</v>
      </c>
      <c r="E144" s="25">
        <v>2</v>
      </c>
      <c r="F144" s="25">
        <v>16128.571428571429</v>
      </c>
      <c r="G144" s="26">
        <v>32.25714285714286</v>
      </c>
    </row>
    <row r="145" spans="1:9" ht="25.5">
      <c r="A145" s="23" t="s">
        <v>949</v>
      </c>
      <c r="B145" s="65" t="s">
        <v>818</v>
      </c>
      <c r="C145" s="65" t="s">
        <v>819</v>
      </c>
      <c r="D145" s="27" t="s">
        <v>21</v>
      </c>
      <c r="E145" s="25">
        <v>20</v>
      </c>
      <c r="F145" s="25">
        <v>3000</v>
      </c>
      <c r="G145" s="26">
        <v>60</v>
      </c>
    </row>
    <row r="146" spans="1:9" ht="25.5">
      <c r="A146" s="23" t="s">
        <v>950</v>
      </c>
      <c r="B146" s="65" t="s">
        <v>228</v>
      </c>
      <c r="C146" s="65" t="s">
        <v>229</v>
      </c>
      <c r="D146" s="27" t="s">
        <v>21</v>
      </c>
      <c r="E146" s="25">
        <v>0.5</v>
      </c>
      <c r="F146" s="25">
        <v>9595.5357142857138</v>
      </c>
      <c r="G146" s="26">
        <v>4.7977678571428566</v>
      </c>
    </row>
    <row r="147" spans="1:9" ht="102">
      <c r="A147" s="23" t="s">
        <v>951</v>
      </c>
      <c r="B147" s="65" t="s">
        <v>820</v>
      </c>
      <c r="C147" s="65" t="s">
        <v>821</v>
      </c>
      <c r="D147" s="27" t="s">
        <v>74</v>
      </c>
      <c r="E147" s="25">
        <v>10</v>
      </c>
      <c r="F147" s="25">
        <v>29540.178571428572</v>
      </c>
      <c r="G147" s="26">
        <v>295.40178571428572</v>
      </c>
    </row>
    <row r="148" spans="1:9" ht="25.5">
      <c r="A148" s="23" t="s">
        <v>952</v>
      </c>
      <c r="B148" s="65" t="s">
        <v>822</v>
      </c>
      <c r="C148" s="65" t="s">
        <v>823</v>
      </c>
      <c r="D148" s="27" t="s">
        <v>475</v>
      </c>
      <c r="E148" s="25">
        <v>2</v>
      </c>
      <c r="F148" s="25">
        <v>1950300</v>
      </c>
      <c r="G148" s="26">
        <v>3900.6</v>
      </c>
    </row>
    <row r="149" spans="1:9" ht="38.25">
      <c r="A149" s="23" t="s">
        <v>953</v>
      </c>
      <c r="B149" s="65" t="s">
        <v>824</v>
      </c>
      <c r="C149" s="65" t="s">
        <v>825</v>
      </c>
      <c r="D149" s="27" t="s">
        <v>142</v>
      </c>
      <c r="E149" s="25">
        <v>1800</v>
      </c>
      <c r="F149" s="25">
        <v>18600</v>
      </c>
      <c r="G149" s="26">
        <v>33480</v>
      </c>
    </row>
    <row r="150" spans="1:9" ht="25.5">
      <c r="A150" s="23" t="s">
        <v>954</v>
      </c>
      <c r="B150" s="65" t="s">
        <v>10</v>
      </c>
      <c r="C150" s="65" t="s">
        <v>826</v>
      </c>
      <c r="D150" s="27" t="s">
        <v>5</v>
      </c>
      <c r="E150" s="25">
        <v>4</v>
      </c>
      <c r="F150" s="25">
        <v>4000</v>
      </c>
      <c r="G150" s="26">
        <v>16</v>
      </c>
    </row>
    <row r="151" spans="1:9">
      <c r="A151" s="23" t="s">
        <v>955</v>
      </c>
      <c r="B151" s="65" t="s">
        <v>827</v>
      </c>
      <c r="C151" s="65" t="s">
        <v>828</v>
      </c>
      <c r="D151" s="27" t="s">
        <v>5</v>
      </c>
      <c r="E151" s="25">
        <v>12</v>
      </c>
      <c r="F151" s="25">
        <v>6600</v>
      </c>
      <c r="G151" s="26">
        <v>79.2</v>
      </c>
    </row>
    <row r="152" spans="1:9" ht="242.25">
      <c r="A152" s="23" t="s">
        <v>956</v>
      </c>
      <c r="B152" s="65" t="s">
        <v>829</v>
      </c>
      <c r="C152" s="65" t="s">
        <v>830</v>
      </c>
      <c r="D152" s="27" t="s">
        <v>5</v>
      </c>
      <c r="E152" s="25">
        <v>3</v>
      </c>
      <c r="F152" s="25">
        <v>1315110.7142857143</v>
      </c>
      <c r="G152" s="26">
        <v>3945.3321428571426</v>
      </c>
    </row>
    <row r="153" spans="1:9" ht="395.25">
      <c r="A153" s="23" t="s">
        <v>957</v>
      </c>
      <c r="B153" s="65" t="s">
        <v>831</v>
      </c>
      <c r="C153" s="65" t="s">
        <v>832</v>
      </c>
      <c r="D153" s="27" t="s">
        <v>5</v>
      </c>
      <c r="E153" s="25">
        <v>1</v>
      </c>
      <c r="F153" s="25">
        <v>2284273.2142857141</v>
      </c>
      <c r="G153" s="26">
        <v>2284.2732142857139</v>
      </c>
    </row>
    <row r="154" spans="1:9" ht="409.5">
      <c r="A154" s="23" t="s">
        <v>958</v>
      </c>
      <c r="B154" s="65" t="s">
        <v>833</v>
      </c>
      <c r="C154" s="65" t="s">
        <v>834</v>
      </c>
      <c r="D154" s="27" t="s">
        <v>5</v>
      </c>
      <c r="E154" s="25">
        <v>3000</v>
      </c>
      <c r="F154" s="25">
        <v>4297</v>
      </c>
      <c r="G154" s="26">
        <v>12891</v>
      </c>
    </row>
    <row r="155" spans="1:9">
      <c r="A155" s="29"/>
      <c r="B155" s="61" t="s">
        <v>12</v>
      </c>
      <c r="C155" s="61"/>
      <c r="D155" s="15"/>
      <c r="E155" s="30"/>
      <c r="F155" s="30"/>
      <c r="G155" s="17">
        <v>77855.800757714314</v>
      </c>
      <c r="I155" s="18"/>
    </row>
    <row r="156" spans="1:9">
      <c r="A156" s="31"/>
      <c r="B156" s="77" t="s">
        <v>13</v>
      </c>
      <c r="C156" s="62"/>
      <c r="D156" s="20"/>
      <c r="E156" s="21">
        <v>14</v>
      </c>
      <c r="F156" s="21"/>
      <c r="G156" s="22">
        <v>1050.8017857142859</v>
      </c>
      <c r="I156" s="9"/>
    </row>
    <row r="157" spans="1:9">
      <c r="A157" s="23" t="s">
        <v>959</v>
      </c>
      <c r="B157" s="65" t="s">
        <v>14</v>
      </c>
      <c r="C157" s="65" t="s">
        <v>15</v>
      </c>
      <c r="D157" s="27" t="s">
        <v>21</v>
      </c>
      <c r="E157" s="53">
        <v>2</v>
      </c>
      <c r="F157" s="25">
        <v>4747.3214285714284</v>
      </c>
      <c r="G157" s="26">
        <v>9.4946428571428569</v>
      </c>
    </row>
    <row r="158" spans="1:9">
      <c r="A158" s="23" t="s">
        <v>960</v>
      </c>
      <c r="B158" s="65" t="s">
        <v>19</v>
      </c>
      <c r="C158" s="65" t="s">
        <v>20</v>
      </c>
      <c r="D158" s="27" t="s">
        <v>21</v>
      </c>
      <c r="E158" s="53">
        <v>10</v>
      </c>
      <c r="F158" s="25">
        <v>103181.25</v>
      </c>
      <c r="G158" s="26">
        <v>1031.8125</v>
      </c>
    </row>
    <row r="159" spans="1:9">
      <c r="A159" s="23" t="s">
        <v>961</v>
      </c>
      <c r="B159" s="65" t="s">
        <v>24</v>
      </c>
      <c r="C159" s="65" t="s">
        <v>25</v>
      </c>
      <c r="D159" s="27" t="s">
        <v>21</v>
      </c>
      <c r="E159" s="53">
        <v>2</v>
      </c>
      <c r="F159" s="25">
        <v>4747.3214285714284</v>
      </c>
      <c r="G159" s="26">
        <v>9.4946428571428569</v>
      </c>
    </row>
    <row r="160" spans="1:9">
      <c r="A160" s="31"/>
      <c r="B160" s="77" t="s">
        <v>26</v>
      </c>
      <c r="C160" s="62"/>
      <c r="D160" s="20"/>
      <c r="E160" s="21">
        <v>62</v>
      </c>
      <c r="F160" s="21"/>
      <c r="G160" s="22">
        <v>279</v>
      </c>
      <c r="I160" s="9"/>
    </row>
    <row r="161" spans="1:9">
      <c r="A161" s="23" t="s">
        <v>962</v>
      </c>
      <c r="B161" s="65" t="s">
        <v>27</v>
      </c>
      <c r="C161" s="65" t="s">
        <v>28</v>
      </c>
      <c r="D161" s="27" t="s">
        <v>21</v>
      </c>
      <c r="E161" s="53">
        <v>40</v>
      </c>
      <c r="F161" s="25">
        <v>3000</v>
      </c>
      <c r="G161" s="26">
        <v>120</v>
      </c>
    </row>
    <row r="162" spans="1:9">
      <c r="A162" s="23" t="s">
        <v>963</v>
      </c>
      <c r="B162" s="65" t="s">
        <v>29</v>
      </c>
      <c r="C162" s="65" t="s">
        <v>30</v>
      </c>
      <c r="D162" s="27" t="s">
        <v>21</v>
      </c>
      <c r="E162" s="53">
        <v>2</v>
      </c>
      <c r="F162" s="25">
        <v>4000</v>
      </c>
      <c r="G162" s="26">
        <v>8</v>
      </c>
    </row>
    <row r="163" spans="1:9">
      <c r="A163" s="23" t="s">
        <v>964</v>
      </c>
      <c r="B163" s="65" t="s">
        <v>31</v>
      </c>
      <c r="C163" s="65" t="s">
        <v>32</v>
      </c>
      <c r="D163" s="27" t="s">
        <v>21</v>
      </c>
      <c r="E163" s="53">
        <v>10</v>
      </c>
      <c r="F163" s="25">
        <v>6500</v>
      </c>
      <c r="G163" s="26">
        <v>65</v>
      </c>
    </row>
    <row r="164" spans="1:9">
      <c r="A164" s="23" t="s">
        <v>965</v>
      </c>
      <c r="B164" s="65" t="s">
        <v>33</v>
      </c>
      <c r="C164" s="65" t="s">
        <v>34</v>
      </c>
      <c r="D164" s="27" t="s">
        <v>21</v>
      </c>
      <c r="E164" s="53">
        <v>10</v>
      </c>
      <c r="F164" s="25">
        <v>8600</v>
      </c>
      <c r="G164" s="26">
        <v>86</v>
      </c>
    </row>
    <row r="165" spans="1:9">
      <c r="A165" s="31"/>
      <c r="B165" s="77" t="s">
        <v>35</v>
      </c>
      <c r="C165" s="62"/>
      <c r="D165" s="20"/>
      <c r="E165" s="21">
        <v>65</v>
      </c>
      <c r="F165" s="21"/>
      <c r="G165" s="22">
        <v>710.18732</v>
      </c>
      <c r="I165" s="9"/>
    </row>
    <row r="166" spans="1:9" ht="51">
      <c r="A166" s="23" t="s">
        <v>966</v>
      </c>
      <c r="B166" s="65" t="s">
        <v>36</v>
      </c>
      <c r="C166" s="65" t="s">
        <v>37</v>
      </c>
      <c r="D166" s="27" t="s">
        <v>38</v>
      </c>
      <c r="E166" s="53">
        <v>3</v>
      </c>
      <c r="F166" s="25">
        <v>4646.4399999999996</v>
      </c>
      <c r="G166" s="26">
        <v>13.93932</v>
      </c>
    </row>
    <row r="167" spans="1:9" ht="25.5">
      <c r="A167" s="23" t="s">
        <v>967</v>
      </c>
      <c r="B167" s="65" t="s">
        <v>39</v>
      </c>
      <c r="C167" s="65" t="s">
        <v>40</v>
      </c>
      <c r="D167" s="27" t="s">
        <v>38</v>
      </c>
      <c r="E167" s="53">
        <v>5</v>
      </c>
      <c r="F167" s="25">
        <v>2900</v>
      </c>
      <c r="G167" s="26">
        <v>14.5</v>
      </c>
    </row>
    <row r="168" spans="1:9" ht="51">
      <c r="A168" s="23" t="s">
        <v>968</v>
      </c>
      <c r="B168" s="65" t="s">
        <v>41</v>
      </c>
      <c r="C168" s="65" t="s">
        <v>42</v>
      </c>
      <c r="D168" s="32" t="s">
        <v>38</v>
      </c>
      <c r="E168" s="53">
        <v>5</v>
      </c>
      <c r="F168" s="25">
        <v>5000</v>
      </c>
      <c r="G168" s="26">
        <v>25</v>
      </c>
    </row>
    <row r="169" spans="1:9" ht="25.5">
      <c r="A169" s="23" t="s">
        <v>969</v>
      </c>
      <c r="B169" s="65" t="s">
        <v>43</v>
      </c>
      <c r="C169" s="65" t="s">
        <v>44</v>
      </c>
      <c r="D169" s="27" t="s">
        <v>38</v>
      </c>
      <c r="E169" s="53">
        <v>10</v>
      </c>
      <c r="F169" s="25">
        <v>4000</v>
      </c>
      <c r="G169" s="26">
        <v>40</v>
      </c>
    </row>
    <row r="170" spans="1:9" ht="25.5">
      <c r="A170" s="23" t="s">
        <v>970</v>
      </c>
      <c r="B170" s="65" t="s">
        <v>45</v>
      </c>
      <c r="C170" s="65" t="s">
        <v>840</v>
      </c>
      <c r="D170" s="27" t="s">
        <v>5</v>
      </c>
      <c r="E170" s="53">
        <v>5</v>
      </c>
      <c r="F170" s="25">
        <v>5800</v>
      </c>
      <c r="G170" s="26">
        <v>29</v>
      </c>
    </row>
    <row r="171" spans="1:9" ht="25.5">
      <c r="A171" s="23" t="s">
        <v>971</v>
      </c>
      <c r="B171" s="65" t="s">
        <v>46</v>
      </c>
      <c r="C171" s="65" t="s">
        <v>47</v>
      </c>
      <c r="D171" s="32" t="s">
        <v>38</v>
      </c>
      <c r="E171" s="53">
        <v>10</v>
      </c>
      <c r="F171" s="25">
        <v>26000</v>
      </c>
      <c r="G171" s="26">
        <v>260</v>
      </c>
    </row>
    <row r="172" spans="1:9" ht="25.5">
      <c r="A172" s="23" t="s">
        <v>972</v>
      </c>
      <c r="B172" s="65" t="s">
        <v>48</v>
      </c>
      <c r="C172" s="65" t="s">
        <v>49</v>
      </c>
      <c r="D172" s="27" t="s">
        <v>38</v>
      </c>
      <c r="E172" s="53">
        <v>3</v>
      </c>
      <c r="F172" s="25">
        <v>20979</v>
      </c>
      <c r="G172" s="26">
        <v>62.936999999999998</v>
      </c>
    </row>
    <row r="173" spans="1:9" ht="25.5">
      <c r="A173" s="23" t="s">
        <v>973</v>
      </c>
      <c r="B173" s="65" t="s">
        <v>48</v>
      </c>
      <c r="C173" s="65" t="s">
        <v>50</v>
      </c>
      <c r="D173" s="27" t="s">
        <v>38</v>
      </c>
      <c r="E173" s="53">
        <v>3</v>
      </c>
      <c r="F173" s="25">
        <v>20979</v>
      </c>
      <c r="G173" s="26">
        <v>62.936999999999998</v>
      </c>
    </row>
    <row r="174" spans="1:9" ht="25.5">
      <c r="A174" s="23" t="s">
        <v>974</v>
      </c>
      <c r="B174" s="65" t="s">
        <v>48</v>
      </c>
      <c r="C174" s="65" t="s">
        <v>51</v>
      </c>
      <c r="D174" s="27" t="s">
        <v>38</v>
      </c>
      <c r="E174" s="53">
        <v>3</v>
      </c>
      <c r="F174" s="25">
        <v>20979</v>
      </c>
      <c r="G174" s="26">
        <v>62.936999999999998</v>
      </c>
    </row>
    <row r="175" spans="1:9" ht="25.5">
      <c r="A175" s="23" t="s">
        <v>975</v>
      </c>
      <c r="B175" s="65" t="s">
        <v>48</v>
      </c>
      <c r="C175" s="65" t="s">
        <v>52</v>
      </c>
      <c r="D175" s="27" t="s">
        <v>38</v>
      </c>
      <c r="E175" s="53">
        <v>3</v>
      </c>
      <c r="F175" s="25">
        <v>20979</v>
      </c>
      <c r="G175" s="26">
        <v>62.936999999999998</v>
      </c>
    </row>
    <row r="176" spans="1:9" ht="51">
      <c r="A176" s="23" t="s">
        <v>976</v>
      </c>
      <c r="B176" s="65" t="s">
        <v>53</v>
      </c>
      <c r="C176" s="65" t="s">
        <v>37</v>
      </c>
      <c r="D176" s="27" t="s">
        <v>38</v>
      </c>
      <c r="E176" s="53">
        <v>10</v>
      </c>
      <c r="F176" s="25">
        <v>5000</v>
      </c>
      <c r="G176" s="26">
        <v>50</v>
      </c>
    </row>
    <row r="177" spans="1:9" ht="25.5">
      <c r="A177" s="23" t="s">
        <v>977</v>
      </c>
      <c r="B177" s="65" t="s">
        <v>54</v>
      </c>
      <c r="C177" s="65" t="s">
        <v>55</v>
      </c>
      <c r="D177" s="27" t="s">
        <v>38</v>
      </c>
      <c r="E177" s="53">
        <v>5</v>
      </c>
      <c r="F177" s="25">
        <v>5200</v>
      </c>
      <c r="G177" s="26">
        <v>26</v>
      </c>
    </row>
    <row r="178" spans="1:9" ht="25.5">
      <c r="A178" s="19"/>
      <c r="B178" s="77" t="s">
        <v>56</v>
      </c>
      <c r="C178" s="62"/>
      <c r="D178" s="20"/>
      <c r="E178" s="21">
        <v>68</v>
      </c>
      <c r="F178" s="21"/>
      <c r="G178" s="22">
        <v>438.37174000000005</v>
      </c>
      <c r="I178" s="9"/>
    </row>
    <row r="179" spans="1:9" ht="38.25">
      <c r="A179" s="23" t="s">
        <v>978</v>
      </c>
      <c r="B179" s="65" t="s">
        <v>57</v>
      </c>
      <c r="C179" s="65" t="s">
        <v>58</v>
      </c>
      <c r="D179" s="27" t="s">
        <v>5</v>
      </c>
      <c r="E179" s="53">
        <v>6</v>
      </c>
      <c r="F179" s="25">
        <v>32885.870000000003</v>
      </c>
      <c r="G179" s="26">
        <v>197.31522000000004</v>
      </c>
    </row>
    <row r="180" spans="1:9" ht="25.5">
      <c r="A180" s="23" t="s">
        <v>979</v>
      </c>
      <c r="B180" s="65" t="s">
        <v>59</v>
      </c>
      <c r="C180" s="65" t="s">
        <v>60</v>
      </c>
      <c r="D180" s="27" t="s">
        <v>61</v>
      </c>
      <c r="E180" s="53">
        <v>6</v>
      </c>
      <c r="F180" s="25">
        <v>2000</v>
      </c>
      <c r="G180" s="26">
        <v>12</v>
      </c>
    </row>
    <row r="181" spans="1:9" ht="25.5">
      <c r="A181" s="23" t="s">
        <v>980</v>
      </c>
      <c r="B181" s="65" t="s">
        <v>59</v>
      </c>
      <c r="C181" s="65" t="s">
        <v>62</v>
      </c>
      <c r="D181" s="27" t="s">
        <v>61</v>
      </c>
      <c r="E181" s="53">
        <v>6</v>
      </c>
      <c r="F181" s="25">
        <v>2655.11</v>
      </c>
      <c r="G181" s="26">
        <v>15.93066</v>
      </c>
    </row>
    <row r="182" spans="1:9" ht="25.5">
      <c r="A182" s="23" t="s">
        <v>981</v>
      </c>
      <c r="B182" s="65" t="s">
        <v>63</v>
      </c>
      <c r="C182" s="65" t="s">
        <v>64</v>
      </c>
      <c r="D182" s="27" t="s">
        <v>61</v>
      </c>
      <c r="E182" s="53">
        <v>6</v>
      </c>
      <c r="F182" s="25">
        <v>2108.4699999999998</v>
      </c>
      <c r="G182" s="26">
        <v>12.65082</v>
      </c>
    </row>
    <row r="183" spans="1:9" ht="25.5">
      <c r="A183" s="23" t="s">
        <v>982</v>
      </c>
      <c r="B183" s="65" t="s">
        <v>63</v>
      </c>
      <c r="C183" s="65" t="s">
        <v>66</v>
      </c>
      <c r="D183" s="27" t="s">
        <v>61</v>
      </c>
      <c r="E183" s="53">
        <v>6</v>
      </c>
      <c r="F183" s="25">
        <v>2000</v>
      </c>
      <c r="G183" s="26">
        <v>12</v>
      </c>
    </row>
    <row r="184" spans="1:9" ht="25.5">
      <c r="A184" s="23" t="s">
        <v>983</v>
      </c>
      <c r="B184" s="65" t="s">
        <v>63</v>
      </c>
      <c r="C184" s="65" t="s">
        <v>67</v>
      </c>
      <c r="D184" s="27" t="s">
        <v>61</v>
      </c>
      <c r="E184" s="53">
        <v>6</v>
      </c>
      <c r="F184" s="25">
        <v>2000</v>
      </c>
      <c r="G184" s="26">
        <v>12</v>
      </c>
    </row>
    <row r="185" spans="1:9" ht="25.5">
      <c r="A185" s="23" t="s">
        <v>984</v>
      </c>
      <c r="B185" s="65" t="s">
        <v>63</v>
      </c>
      <c r="C185" s="65" t="s">
        <v>68</v>
      </c>
      <c r="D185" s="27" t="s">
        <v>61</v>
      </c>
      <c r="E185" s="53">
        <v>6</v>
      </c>
      <c r="F185" s="25">
        <v>687.2</v>
      </c>
      <c r="G185" s="26">
        <v>4.1232000000000006</v>
      </c>
    </row>
    <row r="186" spans="1:9" ht="25.5">
      <c r="A186" s="23" t="s">
        <v>985</v>
      </c>
      <c r="B186" s="65" t="s">
        <v>63</v>
      </c>
      <c r="C186" s="65" t="s">
        <v>69</v>
      </c>
      <c r="D186" s="27" t="s">
        <v>61</v>
      </c>
      <c r="E186" s="53">
        <v>6</v>
      </c>
      <c r="F186" s="25">
        <v>2000</v>
      </c>
      <c r="G186" s="26">
        <v>12</v>
      </c>
    </row>
    <row r="187" spans="1:9" ht="63.75">
      <c r="A187" s="23" t="s">
        <v>986</v>
      </c>
      <c r="B187" s="65" t="s">
        <v>70</v>
      </c>
      <c r="C187" s="65" t="s">
        <v>71</v>
      </c>
      <c r="D187" s="27" t="s">
        <v>142</v>
      </c>
      <c r="E187" s="53">
        <v>5</v>
      </c>
      <c r="F187" s="25">
        <v>3197.84</v>
      </c>
      <c r="G187" s="26">
        <v>15.9892</v>
      </c>
    </row>
    <row r="188" spans="1:9" ht="38.25">
      <c r="A188" s="23" t="s">
        <v>987</v>
      </c>
      <c r="B188" s="65" t="s">
        <v>72</v>
      </c>
      <c r="C188" s="65" t="s">
        <v>73</v>
      </c>
      <c r="D188" s="27" t="s">
        <v>74</v>
      </c>
      <c r="E188" s="53">
        <v>6</v>
      </c>
      <c r="F188" s="25">
        <v>6030.22</v>
      </c>
      <c r="G188" s="26">
        <v>36.181319999999999</v>
      </c>
    </row>
    <row r="189" spans="1:9" ht="38.25">
      <c r="A189" s="23" t="s">
        <v>988</v>
      </c>
      <c r="B189" s="65" t="s">
        <v>75</v>
      </c>
      <c r="C189" s="65" t="s">
        <v>76</v>
      </c>
      <c r="D189" s="27" t="s">
        <v>74</v>
      </c>
      <c r="E189" s="53">
        <v>6</v>
      </c>
      <c r="F189" s="25">
        <v>6030.22</v>
      </c>
      <c r="G189" s="26">
        <v>36.181319999999999</v>
      </c>
    </row>
    <row r="190" spans="1:9" ht="51">
      <c r="A190" s="23" t="s">
        <v>989</v>
      </c>
      <c r="B190" s="65" t="s">
        <v>77</v>
      </c>
      <c r="C190" s="65" t="s">
        <v>78</v>
      </c>
      <c r="D190" s="27" t="s">
        <v>142</v>
      </c>
      <c r="E190" s="53">
        <v>3</v>
      </c>
      <c r="F190" s="25">
        <v>24000</v>
      </c>
      <c r="G190" s="26">
        <v>72</v>
      </c>
    </row>
    <row r="191" spans="1:9">
      <c r="A191" s="19"/>
      <c r="B191" s="77" t="s">
        <v>79</v>
      </c>
      <c r="C191" s="62"/>
      <c r="D191" s="20"/>
      <c r="E191" s="21">
        <v>16</v>
      </c>
      <c r="F191" s="21"/>
      <c r="G191" s="22">
        <v>729.38927999999999</v>
      </c>
      <c r="I191" s="9"/>
    </row>
    <row r="192" spans="1:9">
      <c r="A192" s="23" t="s">
        <v>990</v>
      </c>
      <c r="B192" s="65" t="s">
        <v>80</v>
      </c>
      <c r="C192" s="65" t="s">
        <v>81</v>
      </c>
      <c r="D192" s="27" t="s">
        <v>21</v>
      </c>
      <c r="E192" s="53">
        <v>4</v>
      </c>
      <c r="F192" s="25">
        <v>42606.69</v>
      </c>
      <c r="G192" s="26">
        <v>170.42676</v>
      </c>
    </row>
    <row r="193" spans="1:9" ht="25.5">
      <c r="A193" s="23" t="s">
        <v>991</v>
      </c>
      <c r="B193" s="65" t="s">
        <v>82</v>
      </c>
      <c r="C193" s="65" t="s">
        <v>83</v>
      </c>
      <c r="D193" s="27" t="s">
        <v>21</v>
      </c>
      <c r="E193" s="53">
        <v>2</v>
      </c>
      <c r="F193" s="25">
        <v>65000</v>
      </c>
      <c r="G193" s="26">
        <v>130</v>
      </c>
    </row>
    <row r="194" spans="1:9" ht="25.5">
      <c r="A194" s="23" t="s">
        <v>992</v>
      </c>
      <c r="B194" s="65" t="s">
        <v>84</v>
      </c>
      <c r="C194" s="65" t="s">
        <v>85</v>
      </c>
      <c r="D194" s="27" t="s">
        <v>21</v>
      </c>
      <c r="E194" s="53">
        <v>2</v>
      </c>
      <c r="F194" s="25">
        <v>54500</v>
      </c>
      <c r="G194" s="26">
        <v>109</v>
      </c>
    </row>
    <row r="195" spans="1:9">
      <c r="A195" s="23" t="s">
        <v>993</v>
      </c>
      <c r="B195" s="65" t="s">
        <v>86</v>
      </c>
      <c r="C195" s="65" t="s">
        <v>87</v>
      </c>
      <c r="D195" s="27" t="s">
        <v>21</v>
      </c>
      <c r="E195" s="53">
        <v>2</v>
      </c>
      <c r="F195" s="25">
        <v>50653.23</v>
      </c>
      <c r="G195" s="26">
        <v>101.30646</v>
      </c>
    </row>
    <row r="196" spans="1:9">
      <c r="A196" s="23" t="s">
        <v>994</v>
      </c>
      <c r="B196" s="65" t="s">
        <v>88</v>
      </c>
      <c r="C196" s="65" t="s">
        <v>89</v>
      </c>
      <c r="D196" s="27" t="s">
        <v>21</v>
      </c>
      <c r="E196" s="53">
        <v>1</v>
      </c>
      <c r="F196" s="25">
        <v>62473.16</v>
      </c>
      <c r="G196" s="26">
        <v>62.47316</v>
      </c>
    </row>
    <row r="197" spans="1:9" ht="38.25">
      <c r="A197" s="23" t="s">
        <v>995</v>
      </c>
      <c r="B197" s="65" t="s">
        <v>90</v>
      </c>
      <c r="C197" s="65" t="s">
        <v>91</v>
      </c>
      <c r="D197" s="27"/>
      <c r="E197" s="53">
        <v>5</v>
      </c>
      <c r="F197" s="25">
        <v>31236.58</v>
      </c>
      <c r="G197" s="26">
        <v>156.18290000000002</v>
      </c>
    </row>
    <row r="198" spans="1:9">
      <c r="A198" s="19"/>
      <c r="B198" s="77" t="s">
        <v>92</v>
      </c>
      <c r="C198" s="62"/>
      <c r="D198" s="20"/>
      <c r="E198" s="21">
        <v>3.9000000000000004</v>
      </c>
      <c r="F198" s="21"/>
      <c r="G198" s="22">
        <v>726.54270100000008</v>
      </c>
      <c r="I198" s="9"/>
    </row>
    <row r="199" spans="1:9">
      <c r="A199" s="23" t="s">
        <v>996</v>
      </c>
      <c r="B199" s="65" t="s">
        <v>93</v>
      </c>
      <c r="C199" s="65" t="s">
        <v>94</v>
      </c>
      <c r="D199" s="27" t="s">
        <v>21</v>
      </c>
      <c r="E199" s="53">
        <v>1.5</v>
      </c>
      <c r="F199" s="25">
        <v>193000</v>
      </c>
      <c r="G199" s="26">
        <v>289.5</v>
      </c>
    </row>
    <row r="200" spans="1:9" ht="25.5">
      <c r="A200" s="23" t="s">
        <v>997</v>
      </c>
      <c r="B200" s="65" t="s">
        <v>96</v>
      </c>
      <c r="C200" s="65" t="s">
        <v>97</v>
      </c>
      <c r="D200" s="27" t="s">
        <v>21</v>
      </c>
      <c r="E200" s="53">
        <v>0.7</v>
      </c>
      <c r="F200" s="25">
        <v>70000</v>
      </c>
      <c r="G200" s="26">
        <v>49</v>
      </c>
    </row>
    <row r="201" spans="1:9" ht="25.5">
      <c r="A201" s="23" t="s">
        <v>998</v>
      </c>
      <c r="B201" s="65" t="s">
        <v>98</v>
      </c>
      <c r="C201" s="65" t="s">
        <v>99</v>
      </c>
      <c r="D201" s="27" t="s">
        <v>21</v>
      </c>
      <c r="E201" s="53">
        <v>0.1</v>
      </c>
      <c r="F201" s="25">
        <v>560000</v>
      </c>
      <c r="G201" s="26">
        <v>56</v>
      </c>
    </row>
    <row r="202" spans="1:9">
      <c r="A202" s="23" t="s">
        <v>999</v>
      </c>
      <c r="B202" s="65" t="s">
        <v>100</v>
      </c>
      <c r="C202" s="65" t="s">
        <v>101</v>
      </c>
      <c r="D202" s="27" t="s">
        <v>21</v>
      </c>
      <c r="E202" s="53">
        <v>0.5</v>
      </c>
      <c r="F202" s="25">
        <v>290000</v>
      </c>
      <c r="G202" s="26">
        <v>145</v>
      </c>
    </row>
    <row r="203" spans="1:9" ht="25.5">
      <c r="A203" s="23" t="s">
        <v>1000</v>
      </c>
      <c r="B203" s="65" t="s">
        <v>102</v>
      </c>
      <c r="C203" s="65" t="s">
        <v>103</v>
      </c>
      <c r="D203" s="27" t="s">
        <v>21</v>
      </c>
      <c r="E203" s="53">
        <v>0.5</v>
      </c>
      <c r="F203" s="25">
        <v>192000.86</v>
      </c>
      <c r="G203" s="26">
        <v>96.000429999999994</v>
      </c>
    </row>
    <row r="204" spans="1:9">
      <c r="A204" s="23" t="s">
        <v>1001</v>
      </c>
      <c r="B204" s="65" t="s">
        <v>105</v>
      </c>
      <c r="C204" s="65" t="s">
        <v>106</v>
      </c>
      <c r="D204" s="27" t="s">
        <v>21</v>
      </c>
      <c r="E204" s="53">
        <v>0.5</v>
      </c>
      <c r="F204" s="25">
        <v>94000</v>
      </c>
      <c r="G204" s="26">
        <v>47</v>
      </c>
    </row>
    <row r="205" spans="1:9" ht="25.5">
      <c r="A205" s="23" t="s">
        <v>1002</v>
      </c>
      <c r="B205" s="65" t="s">
        <v>107</v>
      </c>
      <c r="C205" s="65" t="s">
        <v>108</v>
      </c>
      <c r="D205" s="27" t="s">
        <v>21</v>
      </c>
      <c r="E205" s="53">
        <v>0.1</v>
      </c>
      <c r="F205" s="25">
        <v>440422.71</v>
      </c>
      <c r="G205" s="26">
        <v>44.042271000000007</v>
      </c>
    </row>
    <row r="206" spans="1:9">
      <c r="A206" s="19"/>
      <c r="B206" s="77" t="s">
        <v>109</v>
      </c>
      <c r="C206" s="62"/>
      <c r="D206" s="20"/>
      <c r="E206" s="21">
        <v>644.59999999999991</v>
      </c>
      <c r="F206" s="21"/>
      <c r="G206" s="22">
        <v>73921.507931000029</v>
      </c>
      <c r="I206" s="9"/>
    </row>
    <row r="207" spans="1:9" ht="25.5">
      <c r="A207" s="23" t="s">
        <v>1003</v>
      </c>
      <c r="B207" s="65" t="s">
        <v>110</v>
      </c>
      <c r="C207" s="65" t="s">
        <v>111</v>
      </c>
      <c r="D207" s="27" t="s">
        <v>38</v>
      </c>
      <c r="E207" s="53">
        <v>2</v>
      </c>
      <c r="F207" s="25">
        <v>237510</v>
      </c>
      <c r="G207" s="26">
        <v>475.02</v>
      </c>
    </row>
    <row r="208" spans="1:9" ht="25.5">
      <c r="A208" s="23" t="s">
        <v>1004</v>
      </c>
      <c r="B208" s="65" t="s">
        <v>112</v>
      </c>
      <c r="C208" s="65" t="s">
        <v>113</v>
      </c>
      <c r="D208" s="27" t="s">
        <v>38</v>
      </c>
      <c r="E208" s="53">
        <v>1</v>
      </c>
      <c r="F208" s="25">
        <v>372645</v>
      </c>
      <c r="G208" s="26">
        <v>372.64499999999998</v>
      </c>
    </row>
    <row r="209" spans="1:9" ht="25.5">
      <c r="A209" s="23" t="s">
        <v>1005</v>
      </c>
      <c r="B209" s="65" t="s">
        <v>114</v>
      </c>
      <c r="C209" s="65" t="s">
        <v>115</v>
      </c>
      <c r="D209" s="27" t="s">
        <v>38</v>
      </c>
      <c r="E209" s="53">
        <v>1</v>
      </c>
      <c r="F209" s="25">
        <v>167895</v>
      </c>
      <c r="G209" s="26">
        <v>167.89500000000001</v>
      </c>
    </row>
    <row r="210" spans="1:9" ht="25.5">
      <c r="A210" s="23" t="s">
        <v>1006</v>
      </c>
      <c r="B210" s="65" t="s">
        <v>116</v>
      </c>
      <c r="C210" s="65" t="s">
        <v>117</v>
      </c>
      <c r="D210" s="27" t="s">
        <v>38</v>
      </c>
      <c r="E210" s="53">
        <v>3</v>
      </c>
      <c r="F210" s="25">
        <v>297115</v>
      </c>
      <c r="G210" s="26">
        <v>891.34500000000003</v>
      </c>
    </row>
    <row r="211" spans="1:9" ht="51">
      <c r="A211" s="23" t="s">
        <v>1007</v>
      </c>
      <c r="B211" s="65" t="s">
        <v>118</v>
      </c>
      <c r="C211" s="65" t="s">
        <v>119</v>
      </c>
      <c r="D211" s="27" t="s">
        <v>38</v>
      </c>
      <c r="E211" s="53">
        <v>16</v>
      </c>
      <c r="F211" s="25">
        <v>220000</v>
      </c>
      <c r="G211" s="26">
        <v>3520</v>
      </c>
    </row>
    <row r="212" spans="1:9" ht="25.5">
      <c r="A212" s="23" t="s">
        <v>1008</v>
      </c>
      <c r="B212" s="65" t="s">
        <v>120</v>
      </c>
      <c r="C212" s="65" t="s">
        <v>121</v>
      </c>
      <c r="D212" s="27" t="s">
        <v>21</v>
      </c>
      <c r="E212" s="53">
        <v>20</v>
      </c>
      <c r="F212" s="25">
        <v>3000</v>
      </c>
      <c r="G212" s="26">
        <v>60</v>
      </c>
    </row>
    <row r="213" spans="1:9">
      <c r="A213" s="23" t="s">
        <v>1009</v>
      </c>
      <c r="B213" s="65" t="s">
        <v>122</v>
      </c>
      <c r="C213" s="65" t="s">
        <v>123</v>
      </c>
      <c r="D213" s="27" t="s">
        <v>21</v>
      </c>
      <c r="E213" s="53">
        <v>0.2</v>
      </c>
      <c r="F213" s="25">
        <v>488071.53</v>
      </c>
      <c r="G213" s="26">
        <v>97.614306000000013</v>
      </c>
    </row>
    <row r="214" spans="1:9" ht="25.5">
      <c r="A214" s="23" t="s">
        <v>1010</v>
      </c>
      <c r="B214" s="65" t="s">
        <v>124</v>
      </c>
      <c r="C214" s="65" t="s">
        <v>125</v>
      </c>
      <c r="D214" s="27" t="s">
        <v>38</v>
      </c>
      <c r="E214" s="53">
        <v>1</v>
      </c>
      <c r="F214" s="25">
        <v>267228.57142857142</v>
      </c>
      <c r="G214" s="26">
        <v>267.2285714285714</v>
      </c>
    </row>
    <row r="215" spans="1:9">
      <c r="A215" s="23" t="s">
        <v>1011</v>
      </c>
      <c r="B215" s="65" t="s">
        <v>126</v>
      </c>
      <c r="C215" s="65" t="s">
        <v>127</v>
      </c>
      <c r="D215" s="27" t="s">
        <v>21</v>
      </c>
      <c r="E215" s="53">
        <v>5</v>
      </c>
      <c r="F215" s="25">
        <v>3165.1785714285716</v>
      </c>
      <c r="G215" s="26">
        <v>15.825892857142859</v>
      </c>
    </row>
    <row r="216" spans="1:9" ht="25.5">
      <c r="A216" s="23" t="s">
        <v>1012</v>
      </c>
      <c r="B216" s="65" t="s">
        <v>128</v>
      </c>
      <c r="C216" s="65" t="s">
        <v>129</v>
      </c>
      <c r="D216" s="27" t="s">
        <v>21</v>
      </c>
      <c r="E216" s="53">
        <v>0.5</v>
      </c>
      <c r="F216" s="25">
        <v>18000</v>
      </c>
      <c r="G216" s="26">
        <v>9</v>
      </c>
    </row>
    <row r="217" spans="1:9">
      <c r="A217" s="23" t="s">
        <v>1013</v>
      </c>
      <c r="B217" s="65" t="s">
        <v>130</v>
      </c>
      <c r="C217" s="65" t="s">
        <v>131</v>
      </c>
      <c r="D217" s="27" t="s">
        <v>21</v>
      </c>
      <c r="E217" s="53">
        <v>0.5</v>
      </c>
      <c r="F217" s="25">
        <v>94000</v>
      </c>
      <c r="G217" s="26">
        <v>47</v>
      </c>
    </row>
    <row r="218" spans="1:9">
      <c r="A218" s="23" t="s">
        <v>1014</v>
      </c>
      <c r="B218" s="65" t="s">
        <v>134</v>
      </c>
      <c r="C218" s="65" t="s">
        <v>135</v>
      </c>
      <c r="D218" s="27" t="s">
        <v>21</v>
      </c>
      <c r="E218" s="53">
        <v>3</v>
      </c>
      <c r="F218" s="25">
        <v>5088.3928571428569</v>
      </c>
      <c r="G218" s="26">
        <v>15.265178571428571</v>
      </c>
    </row>
    <row r="219" spans="1:9">
      <c r="A219" s="23" t="s">
        <v>1015</v>
      </c>
      <c r="B219" s="65" t="s">
        <v>136</v>
      </c>
      <c r="C219" s="65" t="s">
        <v>137</v>
      </c>
      <c r="D219" s="27" t="s">
        <v>21</v>
      </c>
      <c r="E219" s="53">
        <v>0.2</v>
      </c>
      <c r="F219" s="25">
        <v>90000</v>
      </c>
      <c r="G219" s="26">
        <v>18</v>
      </c>
    </row>
    <row r="220" spans="1:9">
      <c r="A220" s="23" t="s">
        <v>1016</v>
      </c>
      <c r="B220" s="65" t="s">
        <v>138</v>
      </c>
      <c r="C220" s="65" t="s">
        <v>139</v>
      </c>
      <c r="D220" s="27" t="s">
        <v>21</v>
      </c>
      <c r="E220" s="53">
        <v>1</v>
      </c>
      <c r="F220" s="25">
        <v>44614.285714285717</v>
      </c>
      <c r="G220" s="26">
        <v>44.614285714285714</v>
      </c>
    </row>
    <row r="221" spans="1:9">
      <c r="A221" s="23" t="s">
        <v>1017</v>
      </c>
      <c r="B221" s="65" t="s">
        <v>140</v>
      </c>
      <c r="C221" s="65" t="s">
        <v>141</v>
      </c>
      <c r="D221" s="27" t="s">
        <v>142</v>
      </c>
      <c r="E221" s="53">
        <v>5</v>
      </c>
      <c r="F221" s="25">
        <v>6330.3571428571431</v>
      </c>
      <c r="G221" s="26">
        <v>31.651785714285719</v>
      </c>
    </row>
    <row r="222" spans="1:9" ht="38.25">
      <c r="A222" s="23" t="s">
        <v>1018</v>
      </c>
      <c r="B222" s="65" t="s">
        <v>143</v>
      </c>
      <c r="C222" s="65" t="s">
        <v>144</v>
      </c>
      <c r="D222" s="27" t="s">
        <v>142</v>
      </c>
      <c r="E222" s="53">
        <v>10</v>
      </c>
      <c r="F222" s="25">
        <v>373100</v>
      </c>
      <c r="G222" s="26">
        <v>3731</v>
      </c>
      <c r="I222" s="3"/>
    </row>
    <row r="223" spans="1:9" ht="25.5">
      <c r="A223" s="23" t="s">
        <v>1019</v>
      </c>
      <c r="B223" s="65" t="s">
        <v>145</v>
      </c>
      <c r="C223" s="65" t="s">
        <v>146</v>
      </c>
      <c r="D223" s="27" t="s">
        <v>38</v>
      </c>
      <c r="E223" s="53">
        <v>1</v>
      </c>
      <c r="F223" s="25">
        <v>123890</v>
      </c>
      <c r="G223" s="26">
        <v>123.89</v>
      </c>
      <c r="I223" s="3"/>
    </row>
    <row r="224" spans="1:9" ht="25.5">
      <c r="A224" s="23" t="s">
        <v>1020</v>
      </c>
      <c r="B224" s="65" t="s">
        <v>147</v>
      </c>
      <c r="C224" s="65" t="s">
        <v>148</v>
      </c>
      <c r="D224" s="27" t="s">
        <v>61</v>
      </c>
      <c r="E224" s="53">
        <v>9</v>
      </c>
      <c r="F224" s="25">
        <v>200000</v>
      </c>
      <c r="G224" s="26">
        <v>1800</v>
      </c>
      <c r="I224" s="3"/>
    </row>
    <row r="225" spans="1:9" ht="25.5">
      <c r="A225" s="23" t="s">
        <v>1021</v>
      </c>
      <c r="B225" s="65" t="s">
        <v>149</v>
      </c>
      <c r="C225" s="65" t="s">
        <v>150</v>
      </c>
      <c r="D225" s="27" t="s">
        <v>61</v>
      </c>
      <c r="E225" s="53">
        <v>5</v>
      </c>
      <c r="F225" s="25">
        <v>200000</v>
      </c>
      <c r="G225" s="26">
        <v>1000</v>
      </c>
      <c r="I225" s="3"/>
    </row>
    <row r="226" spans="1:9">
      <c r="A226" s="23" t="s">
        <v>1022</v>
      </c>
      <c r="B226" s="65" t="s">
        <v>151</v>
      </c>
      <c r="C226" s="65" t="s">
        <v>152</v>
      </c>
      <c r="D226" s="27" t="s">
        <v>21</v>
      </c>
      <c r="E226" s="53">
        <v>2</v>
      </c>
      <c r="F226" s="25">
        <v>2000</v>
      </c>
      <c r="G226" s="26">
        <v>4</v>
      </c>
      <c r="I226" s="3"/>
    </row>
    <row r="227" spans="1:9" ht="25.5">
      <c r="A227" s="23" t="s">
        <v>1023</v>
      </c>
      <c r="B227" s="65" t="s">
        <v>153</v>
      </c>
      <c r="C227" s="65" t="s">
        <v>154</v>
      </c>
      <c r="D227" s="27" t="s">
        <v>21</v>
      </c>
      <c r="E227" s="53">
        <v>1</v>
      </c>
      <c r="F227" s="25">
        <v>8000</v>
      </c>
      <c r="G227" s="26">
        <v>8</v>
      </c>
      <c r="I227" s="3"/>
    </row>
    <row r="228" spans="1:9">
      <c r="A228" s="23" t="s">
        <v>1024</v>
      </c>
      <c r="B228" s="65" t="s">
        <v>156</v>
      </c>
      <c r="C228" s="65" t="s">
        <v>157</v>
      </c>
      <c r="D228" s="27" t="s">
        <v>21</v>
      </c>
      <c r="E228" s="53">
        <v>0.5</v>
      </c>
      <c r="F228" s="25">
        <v>88931.25</v>
      </c>
      <c r="G228" s="26">
        <v>44.465625000000003</v>
      </c>
      <c r="I228" s="3"/>
    </row>
    <row r="229" spans="1:9">
      <c r="A229" s="23" t="s">
        <v>1025</v>
      </c>
      <c r="B229" s="65" t="s">
        <v>158</v>
      </c>
      <c r="C229" s="65" t="s">
        <v>159</v>
      </c>
      <c r="D229" s="27" t="s">
        <v>21</v>
      </c>
      <c r="E229" s="53">
        <v>0.1</v>
      </c>
      <c r="F229" s="25">
        <v>126796.42857142857</v>
      </c>
      <c r="G229" s="26">
        <v>12.679642857142857</v>
      </c>
      <c r="I229" s="3"/>
    </row>
    <row r="230" spans="1:9">
      <c r="A230" s="23" t="s">
        <v>1026</v>
      </c>
      <c r="B230" s="65" t="s">
        <v>160</v>
      </c>
      <c r="C230" s="65" t="s">
        <v>161</v>
      </c>
      <c r="D230" s="27" t="s">
        <v>21</v>
      </c>
      <c r="E230" s="53">
        <v>3</v>
      </c>
      <c r="F230" s="25">
        <v>11811.607142857143</v>
      </c>
      <c r="G230" s="26">
        <v>35.434821428571425</v>
      </c>
      <c r="I230" s="3"/>
    </row>
    <row r="231" spans="1:9">
      <c r="A231" s="23" t="s">
        <v>1027</v>
      </c>
      <c r="B231" s="65" t="s">
        <v>163</v>
      </c>
      <c r="C231" s="65" t="s">
        <v>164</v>
      </c>
      <c r="D231" s="27" t="s">
        <v>21</v>
      </c>
      <c r="E231" s="53">
        <v>0.2</v>
      </c>
      <c r="F231" s="25">
        <v>35000</v>
      </c>
      <c r="G231" s="26">
        <v>7</v>
      </c>
      <c r="I231" s="3"/>
    </row>
    <row r="232" spans="1:9" ht="25.5">
      <c r="A232" s="23" t="s">
        <v>1028</v>
      </c>
      <c r="B232" s="65" t="s">
        <v>165</v>
      </c>
      <c r="C232" s="65" t="s">
        <v>166</v>
      </c>
      <c r="D232" s="27" t="s">
        <v>21</v>
      </c>
      <c r="E232" s="53">
        <v>2.8</v>
      </c>
      <c r="F232" s="25">
        <v>6233.9285714285716</v>
      </c>
      <c r="G232" s="26">
        <v>17.454999999999998</v>
      </c>
      <c r="I232" s="3"/>
    </row>
    <row r="233" spans="1:9">
      <c r="A233" s="23" t="s">
        <v>1029</v>
      </c>
      <c r="B233" s="65" t="s">
        <v>167</v>
      </c>
      <c r="C233" s="65" t="s">
        <v>168</v>
      </c>
      <c r="D233" s="27" t="s">
        <v>21</v>
      </c>
      <c r="E233" s="53">
        <v>1</v>
      </c>
      <c r="F233" s="25">
        <v>4747.3214285714284</v>
      </c>
      <c r="G233" s="26">
        <v>4.7473214285714285</v>
      </c>
      <c r="I233" s="3"/>
    </row>
    <row r="234" spans="1:9" ht="38.25">
      <c r="A234" s="23" t="s">
        <v>1030</v>
      </c>
      <c r="B234" s="65" t="s">
        <v>169</v>
      </c>
      <c r="C234" s="65" t="s">
        <v>170</v>
      </c>
      <c r="D234" s="27" t="s">
        <v>61</v>
      </c>
      <c r="E234" s="53">
        <v>10</v>
      </c>
      <c r="F234" s="25">
        <v>9000</v>
      </c>
      <c r="G234" s="26">
        <v>90</v>
      </c>
      <c r="I234" s="3"/>
    </row>
    <row r="235" spans="1:9" ht="25.5">
      <c r="A235" s="23" t="s">
        <v>1031</v>
      </c>
      <c r="B235" s="65" t="s">
        <v>171</v>
      </c>
      <c r="C235" s="65" t="s">
        <v>172</v>
      </c>
      <c r="D235" s="27" t="s">
        <v>38</v>
      </c>
      <c r="E235" s="53">
        <v>16</v>
      </c>
      <c r="F235" s="25">
        <v>200000</v>
      </c>
      <c r="G235" s="26">
        <v>3200</v>
      </c>
      <c r="I235" s="3"/>
    </row>
    <row r="236" spans="1:9">
      <c r="A236" s="23" t="s">
        <v>1032</v>
      </c>
      <c r="B236" s="65" t="s">
        <v>173</v>
      </c>
      <c r="C236" s="65" t="s">
        <v>137</v>
      </c>
      <c r="D236" s="27" t="s">
        <v>21</v>
      </c>
      <c r="E236" s="53">
        <v>0.5</v>
      </c>
      <c r="F236" s="25">
        <v>684850</v>
      </c>
      <c r="G236" s="26">
        <v>342.42500000000001</v>
      </c>
      <c r="I236" s="3"/>
    </row>
    <row r="237" spans="1:9" ht="25.5">
      <c r="A237" s="23" t="s">
        <v>1033</v>
      </c>
      <c r="B237" s="65" t="s">
        <v>174</v>
      </c>
      <c r="C237" s="65" t="s">
        <v>175</v>
      </c>
      <c r="D237" s="27" t="s">
        <v>38</v>
      </c>
      <c r="E237" s="53">
        <v>5</v>
      </c>
      <c r="F237" s="25">
        <v>40495.535714285717</v>
      </c>
      <c r="G237" s="26">
        <v>202.47767857142858</v>
      </c>
      <c r="I237" s="3"/>
    </row>
    <row r="238" spans="1:9" ht="25.5">
      <c r="A238" s="23" t="s">
        <v>1034</v>
      </c>
      <c r="B238" s="65" t="s">
        <v>176</v>
      </c>
      <c r="C238" s="65" t="s">
        <v>177</v>
      </c>
      <c r="D238" s="27" t="s">
        <v>38</v>
      </c>
      <c r="E238" s="53">
        <v>45</v>
      </c>
      <c r="F238" s="25">
        <v>40495.535714285717</v>
      </c>
      <c r="G238" s="26">
        <v>1822.2991071428573</v>
      </c>
      <c r="I238" s="3"/>
    </row>
    <row r="239" spans="1:9" ht="25.5">
      <c r="A239" s="23" t="s">
        <v>1035</v>
      </c>
      <c r="B239" s="65" t="s">
        <v>178</v>
      </c>
      <c r="C239" s="65" t="s">
        <v>179</v>
      </c>
      <c r="D239" s="27" t="s">
        <v>38</v>
      </c>
      <c r="E239" s="53">
        <v>12</v>
      </c>
      <c r="F239" s="25">
        <v>130447.32142857143</v>
      </c>
      <c r="G239" s="26">
        <v>1565.3678571428572</v>
      </c>
      <c r="I239" s="3"/>
    </row>
    <row r="240" spans="1:9">
      <c r="A240" s="23" t="s">
        <v>1036</v>
      </c>
      <c r="B240" s="65" t="s">
        <v>180</v>
      </c>
      <c r="C240" s="65" t="s">
        <v>181</v>
      </c>
      <c r="D240" s="27" t="s">
        <v>21</v>
      </c>
      <c r="E240" s="53">
        <v>0.5</v>
      </c>
      <c r="F240" s="25">
        <v>500536.60714285716</v>
      </c>
      <c r="G240" s="26">
        <v>250.26830357142859</v>
      </c>
      <c r="I240" s="3"/>
    </row>
    <row r="241" spans="1:9">
      <c r="A241" s="23" t="s">
        <v>1037</v>
      </c>
      <c r="B241" s="65" t="s">
        <v>182</v>
      </c>
      <c r="C241" s="65" t="s">
        <v>183</v>
      </c>
      <c r="D241" s="27" t="s">
        <v>21</v>
      </c>
      <c r="E241" s="53">
        <v>7</v>
      </c>
      <c r="F241" s="25">
        <v>42183.035714285717</v>
      </c>
      <c r="G241" s="26">
        <v>295.28125</v>
      </c>
      <c r="I241" s="3"/>
    </row>
    <row r="242" spans="1:9">
      <c r="A242" s="23" t="s">
        <v>1038</v>
      </c>
      <c r="B242" s="65" t="s">
        <v>184</v>
      </c>
      <c r="C242" s="65" t="s">
        <v>185</v>
      </c>
      <c r="D242" s="27" t="s">
        <v>21</v>
      </c>
      <c r="E242" s="53">
        <v>0.1</v>
      </c>
      <c r="F242" s="25">
        <v>91809.821428571435</v>
      </c>
      <c r="G242" s="26">
        <v>9.1809821428571432</v>
      </c>
      <c r="I242" s="3"/>
    </row>
    <row r="243" spans="1:9">
      <c r="A243" s="23" t="s">
        <v>1039</v>
      </c>
      <c r="B243" s="65" t="s">
        <v>186</v>
      </c>
      <c r="C243" s="65" t="s">
        <v>187</v>
      </c>
      <c r="D243" s="27" t="s">
        <v>21</v>
      </c>
      <c r="E243" s="53">
        <v>0.5</v>
      </c>
      <c r="F243" s="25">
        <v>71165.178571428565</v>
      </c>
      <c r="G243" s="26">
        <v>35.582589285714285</v>
      </c>
      <c r="I243" s="3"/>
    </row>
    <row r="244" spans="1:9">
      <c r="A244" s="23" t="s">
        <v>1040</v>
      </c>
      <c r="B244" s="65" t="s">
        <v>190</v>
      </c>
      <c r="C244" s="65" t="s">
        <v>191</v>
      </c>
      <c r="D244" s="27" t="s">
        <v>21</v>
      </c>
      <c r="E244" s="53">
        <v>0.3</v>
      </c>
      <c r="F244" s="25">
        <v>241434.82142857142</v>
      </c>
      <c r="G244" s="26">
        <v>72.430446428571415</v>
      </c>
      <c r="I244" s="3"/>
    </row>
    <row r="245" spans="1:9">
      <c r="A245" s="23" t="s">
        <v>1041</v>
      </c>
      <c r="B245" s="65" t="s">
        <v>194</v>
      </c>
      <c r="C245" s="65" t="s">
        <v>195</v>
      </c>
      <c r="D245" s="27" t="s">
        <v>21</v>
      </c>
      <c r="E245" s="53">
        <v>1</v>
      </c>
      <c r="F245" s="25">
        <v>15979.464285714286</v>
      </c>
      <c r="G245" s="26">
        <v>15.979464285714286</v>
      </c>
      <c r="I245" s="3"/>
    </row>
    <row r="246" spans="1:9" ht="25.5">
      <c r="A246" s="23" t="s">
        <v>1042</v>
      </c>
      <c r="B246" s="65" t="s">
        <v>196</v>
      </c>
      <c r="C246" s="65" t="s">
        <v>197</v>
      </c>
      <c r="D246" s="27" t="s">
        <v>21</v>
      </c>
      <c r="E246" s="53">
        <v>0.5</v>
      </c>
      <c r="F246" s="25">
        <v>24366.964285714286</v>
      </c>
      <c r="G246" s="26">
        <v>12.183482142857143</v>
      </c>
      <c r="I246" s="3"/>
    </row>
    <row r="247" spans="1:9">
      <c r="A247" s="23" t="s">
        <v>1043</v>
      </c>
      <c r="B247" s="65" t="s">
        <v>198</v>
      </c>
      <c r="C247" s="65" t="s">
        <v>199</v>
      </c>
      <c r="D247" s="27" t="s">
        <v>21</v>
      </c>
      <c r="E247" s="53">
        <v>0.5</v>
      </c>
      <c r="F247" s="25">
        <v>19106.25</v>
      </c>
      <c r="G247" s="26">
        <v>9.5531249999999996</v>
      </c>
      <c r="I247" s="3"/>
    </row>
    <row r="248" spans="1:9" ht="25.5">
      <c r="A248" s="23" t="s">
        <v>1044</v>
      </c>
      <c r="B248" s="65" t="s">
        <v>200</v>
      </c>
      <c r="C248" s="65" t="s">
        <v>197</v>
      </c>
      <c r="D248" s="27" t="s">
        <v>21</v>
      </c>
      <c r="E248" s="53">
        <v>0.3</v>
      </c>
      <c r="F248" s="25">
        <v>27791.071428571428</v>
      </c>
      <c r="G248" s="26">
        <v>8.3373214285714283</v>
      </c>
      <c r="I248" s="3"/>
    </row>
    <row r="249" spans="1:9" ht="25.5">
      <c r="A249" s="23" t="s">
        <v>1045</v>
      </c>
      <c r="B249" s="65" t="s">
        <v>201</v>
      </c>
      <c r="C249" s="65" t="s">
        <v>202</v>
      </c>
      <c r="D249" s="27" t="s">
        <v>21</v>
      </c>
      <c r="E249" s="53">
        <v>0.2</v>
      </c>
      <c r="F249" s="25">
        <v>45160.714285714283</v>
      </c>
      <c r="G249" s="26">
        <v>9.0321428571428566</v>
      </c>
      <c r="I249" s="3"/>
    </row>
    <row r="250" spans="1:9">
      <c r="A250" s="23" t="s">
        <v>1046</v>
      </c>
      <c r="B250" s="65" t="s">
        <v>203</v>
      </c>
      <c r="C250" s="65" t="s">
        <v>204</v>
      </c>
      <c r="D250" s="27" t="s">
        <v>21</v>
      </c>
      <c r="E250" s="53">
        <v>0.5</v>
      </c>
      <c r="F250" s="25">
        <v>40000</v>
      </c>
      <c r="G250" s="26">
        <v>20</v>
      </c>
      <c r="I250" s="3"/>
    </row>
    <row r="251" spans="1:9">
      <c r="A251" s="23" t="s">
        <v>1047</v>
      </c>
      <c r="B251" s="65" t="s">
        <v>209</v>
      </c>
      <c r="C251" s="65" t="s">
        <v>210</v>
      </c>
      <c r="D251" s="27" t="s">
        <v>21</v>
      </c>
      <c r="E251" s="53">
        <v>0.2</v>
      </c>
      <c r="F251" s="25">
        <v>6327.6785714285716</v>
      </c>
      <c r="G251" s="26">
        <v>1.2655357142857144</v>
      </c>
      <c r="I251" s="3"/>
    </row>
    <row r="252" spans="1:9">
      <c r="A252" s="23" t="s">
        <v>1048</v>
      </c>
      <c r="B252" s="65" t="s">
        <v>211</v>
      </c>
      <c r="C252" s="65" t="s">
        <v>212</v>
      </c>
      <c r="D252" s="27" t="s">
        <v>21</v>
      </c>
      <c r="E252" s="53">
        <v>0.2</v>
      </c>
      <c r="F252" s="25">
        <v>50371.428571428572</v>
      </c>
      <c r="G252" s="26">
        <v>10.074285714285715</v>
      </c>
      <c r="I252" s="3"/>
    </row>
    <row r="253" spans="1:9">
      <c r="A253" s="23" t="s">
        <v>1049</v>
      </c>
      <c r="B253" s="65" t="s">
        <v>213</v>
      </c>
      <c r="C253" s="65" t="s">
        <v>214</v>
      </c>
      <c r="D253" s="27" t="s">
        <v>21</v>
      </c>
      <c r="E253" s="53">
        <v>1</v>
      </c>
      <c r="F253" s="25">
        <v>12654.464285714286</v>
      </c>
      <c r="G253" s="26">
        <v>12.654464285714287</v>
      </c>
      <c r="I253" s="3"/>
    </row>
    <row r="254" spans="1:9">
      <c r="A254" s="23" t="s">
        <v>1050</v>
      </c>
      <c r="B254" s="65" t="s">
        <v>215</v>
      </c>
      <c r="C254" s="65" t="s">
        <v>216</v>
      </c>
      <c r="D254" s="27" t="s">
        <v>21</v>
      </c>
      <c r="E254" s="53">
        <v>0.5</v>
      </c>
      <c r="F254" s="25">
        <v>68187.5</v>
      </c>
      <c r="G254" s="26">
        <v>34.09375</v>
      </c>
      <c r="I254" s="3"/>
    </row>
    <row r="255" spans="1:9">
      <c r="A255" s="23" t="s">
        <v>1051</v>
      </c>
      <c r="B255" s="65" t="s">
        <v>217</v>
      </c>
      <c r="C255" s="65" t="s">
        <v>218</v>
      </c>
      <c r="D255" s="27" t="s">
        <v>21</v>
      </c>
      <c r="E255" s="53">
        <v>0.2</v>
      </c>
      <c r="F255" s="25">
        <v>92906.25</v>
      </c>
      <c r="G255" s="26">
        <v>18.581250000000001</v>
      </c>
      <c r="I255" s="3"/>
    </row>
    <row r="256" spans="1:9">
      <c r="A256" s="23" t="s">
        <v>1052</v>
      </c>
      <c r="B256" s="65" t="s">
        <v>219</v>
      </c>
      <c r="C256" s="65" t="s">
        <v>220</v>
      </c>
      <c r="D256" s="27" t="s">
        <v>21</v>
      </c>
      <c r="E256" s="53">
        <v>0.5</v>
      </c>
      <c r="F256" s="25">
        <v>42629.464285714283</v>
      </c>
      <c r="G256" s="26">
        <v>21.314732142857142</v>
      </c>
      <c r="I256" s="3"/>
    </row>
    <row r="257" spans="1:9">
      <c r="A257" s="23" t="s">
        <v>1053</v>
      </c>
      <c r="B257" s="65" t="s">
        <v>221</v>
      </c>
      <c r="C257" s="65" t="s">
        <v>223</v>
      </c>
      <c r="D257" s="27" t="s">
        <v>21</v>
      </c>
      <c r="E257" s="53">
        <v>0.3</v>
      </c>
      <c r="F257" s="33">
        <v>24934</v>
      </c>
      <c r="G257" s="26">
        <v>7.4802</v>
      </c>
      <c r="I257" s="3"/>
    </row>
    <row r="258" spans="1:9">
      <c r="A258" s="23" t="s">
        <v>1054</v>
      </c>
      <c r="B258" s="65" t="s">
        <v>224</v>
      </c>
      <c r="C258" s="65" t="s">
        <v>225</v>
      </c>
      <c r="D258" s="27" t="s">
        <v>21</v>
      </c>
      <c r="E258" s="53">
        <v>0.4</v>
      </c>
      <c r="F258" s="25">
        <v>180641.96428571429</v>
      </c>
      <c r="G258" s="26">
        <v>72.256785714285726</v>
      </c>
      <c r="I258" s="3"/>
    </row>
    <row r="259" spans="1:9" ht="25.5">
      <c r="A259" s="23" t="s">
        <v>1055</v>
      </c>
      <c r="B259" s="65" t="s">
        <v>226</v>
      </c>
      <c r="C259" s="65" t="s">
        <v>227</v>
      </c>
      <c r="D259" s="27" t="s">
        <v>38</v>
      </c>
      <c r="E259" s="53">
        <v>1</v>
      </c>
      <c r="F259" s="25">
        <v>132716.07142857142</v>
      </c>
      <c r="G259" s="26">
        <v>132.71607142857141</v>
      </c>
      <c r="I259" s="3"/>
    </row>
    <row r="260" spans="1:9" ht="25.5">
      <c r="A260" s="23" t="s">
        <v>1056</v>
      </c>
      <c r="B260" s="65" t="s">
        <v>228</v>
      </c>
      <c r="C260" s="65" t="s">
        <v>229</v>
      </c>
      <c r="D260" s="27" t="s">
        <v>21</v>
      </c>
      <c r="E260" s="53">
        <v>0.1</v>
      </c>
      <c r="F260" s="25">
        <v>9595.5357142857138</v>
      </c>
      <c r="G260" s="26">
        <v>0.95955357142857145</v>
      </c>
      <c r="I260" s="3"/>
    </row>
    <row r="261" spans="1:9" ht="25.5">
      <c r="A261" s="23" t="s">
        <v>1057</v>
      </c>
      <c r="B261" s="65" t="s">
        <v>230</v>
      </c>
      <c r="C261" s="65" t="s">
        <v>231</v>
      </c>
      <c r="D261" s="27" t="s">
        <v>21</v>
      </c>
      <c r="E261" s="53">
        <v>0.2</v>
      </c>
      <c r="F261" s="25">
        <v>46000</v>
      </c>
      <c r="G261" s="26">
        <v>9.1999999999999993</v>
      </c>
      <c r="I261" s="3"/>
    </row>
    <row r="262" spans="1:9" ht="25.5">
      <c r="A262" s="23" t="s">
        <v>1058</v>
      </c>
      <c r="B262" s="65" t="s">
        <v>232</v>
      </c>
      <c r="C262" s="65" t="s">
        <v>233</v>
      </c>
      <c r="D262" s="27" t="s">
        <v>38</v>
      </c>
      <c r="E262" s="53">
        <v>1</v>
      </c>
      <c r="F262" s="25">
        <v>74865.178571428565</v>
      </c>
      <c r="G262" s="26">
        <v>74.865178571428572</v>
      </c>
      <c r="I262" s="3"/>
    </row>
    <row r="263" spans="1:9" ht="25.5">
      <c r="A263" s="23" t="s">
        <v>1059</v>
      </c>
      <c r="B263" s="65" t="s">
        <v>234</v>
      </c>
      <c r="C263" s="65" t="s">
        <v>235</v>
      </c>
      <c r="D263" s="27" t="s">
        <v>38</v>
      </c>
      <c r="E263" s="53">
        <v>1</v>
      </c>
      <c r="F263" s="25">
        <v>112271.42857142857</v>
      </c>
      <c r="G263" s="26">
        <v>112.27142857142857</v>
      </c>
      <c r="I263" s="3"/>
    </row>
    <row r="264" spans="1:9" ht="25.5">
      <c r="A264" s="23" t="s">
        <v>1060</v>
      </c>
      <c r="B264" s="65" t="s">
        <v>238</v>
      </c>
      <c r="C264" s="65" t="s">
        <v>239</v>
      </c>
      <c r="D264" s="27" t="s">
        <v>21</v>
      </c>
      <c r="E264" s="53">
        <v>20</v>
      </c>
      <c r="F264" s="25">
        <v>5000</v>
      </c>
      <c r="G264" s="26">
        <v>100</v>
      </c>
      <c r="I264" s="3"/>
    </row>
    <row r="265" spans="1:9">
      <c r="A265" s="23" t="s">
        <v>1061</v>
      </c>
      <c r="B265" s="65" t="s">
        <v>240</v>
      </c>
      <c r="C265" s="65" t="s">
        <v>241</v>
      </c>
      <c r="D265" s="27" t="s">
        <v>21</v>
      </c>
      <c r="E265" s="53">
        <v>0.2</v>
      </c>
      <c r="F265" s="25">
        <v>810902.67857142852</v>
      </c>
      <c r="G265" s="26">
        <v>162.1805357142857</v>
      </c>
      <c r="I265" s="3"/>
    </row>
    <row r="266" spans="1:9" ht="25.5">
      <c r="A266" s="23" t="s">
        <v>1062</v>
      </c>
      <c r="B266" s="65" t="s">
        <v>242</v>
      </c>
      <c r="C266" s="65" t="s">
        <v>243</v>
      </c>
      <c r="D266" s="27" t="s">
        <v>21</v>
      </c>
      <c r="E266" s="53">
        <v>0.1</v>
      </c>
      <c r="F266" s="25">
        <v>21835.714285714286</v>
      </c>
      <c r="G266" s="26">
        <v>2.1835714285714287</v>
      </c>
      <c r="I266" s="3"/>
    </row>
    <row r="267" spans="1:9">
      <c r="A267" s="23" t="s">
        <v>1063</v>
      </c>
      <c r="B267" s="65" t="s">
        <v>246</v>
      </c>
      <c r="C267" s="65" t="s">
        <v>247</v>
      </c>
      <c r="D267" s="27" t="s">
        <v>21</v>
      </c>
      <c r="E267" s="53">
        <v>0.2</v>
      </c>
      <c r="F267" s="25">
        <v>47641.964285714283</v>
      </c>
      <c r="G267" s="26">
        <v>9.5283928571428564</v>
      </c>
      <c r="I267" s="3"/>
    </row>
    <row r="268" spans="1:9">
      <c r="A268" s="23" t="s">
        <v>1064</v>
      </c>
      <c r="B268" s="65" t="s">
        <v>250</v>
      </c>
      <c r="C268" s="65" t="s">
        <v>251</v>
      </c>
      <c r="D268" s="27" t="s">
        <v>21</v>
      </c>
      <c r="E268" s="53">
        <v>0.3</v>
      </c>
      <c r="F268" s="25">
        <v>10421.428571428571</v>
      </c>
      <c r="G268" s="26">
        <v>3.1264285714285709</v>
      </c>
      <c r="I268" s="3"/>
    </row>
    <row r="269" spans="1:9">
      <c r="A269" s="23" t="s">
        <v>1065</v>
      </c>
      <c r="B269" s="65" t="s">
        <v>255</v>
      </c>
      <c r="C269" s="65" t="s">
        <v>256</v>
      </c>
      <c r="D269" s="27" t="s">
        <v>21</v>
      </c>
      <c r="E269" s="53">
        <v>4</v>
      </c>
      <c r="F269" s="25">
        <v>10910.714285714286</v>
      </c>
      <c r="G269" s="26">
        <v>43.642857142857146</v>
      </c>
      <c r="I269" s="3"/>
    </row>
    <row r="270" spans="1:9" ht="25.5">
      <c r="A270" s="23" t="s">
        <v>1066</v>
      </c>
      <c r="B270" s="65" t="s">
        <v>257</v>
      </c>
      <c r="C270" s="65" t="s">
        <v>258</v>
      </c>
      <c r="D270" s="27" t="s">
        <v>21</v>
      </c>
      <c r="E270" s="53">
        <v>1</v>
      </c>
      <c r="F270" s="25">
        <v>24664.285714285714</v>
      </c>
      <c r="G270" s="26">
        <v>24.664285714285715</v>
      </c>
      <c r="I270" s="3"/>
    </row>
    <row r="271" spans="1:9">
      <c r="A271" s="23" t="s">
        <v>1067</v>
      </c>
      <c r="B271" s="65" t="s">
        <v>259</v>
      </c>
      <c r="C271" s="65" t="s">
        <v>260</v>
      </c>
      <c r="D271" s="27" t="s">
        <v>21</v>
      </c>
      <c r="E271" s="53">
        <v>0.2</v>
      </c>
      <c r="F271" s="25">
        <v>15080943.75</v>
      </c>
      <c r="G271" s="26">
        <v>3016.1887499999998</v>
      </c>
      <c r="I271" s="3"/>
    </row>
    <row r="272" spans="1:9">
      <c r="A272" s="23" t="s">
        <v>1068</v>
      </c>
      <c r="B272" s="65" t="s">
        <v>261</v>
      </c>
      <c r="C272" s="65" t="s">
        <v>262</v>
      </c>
      <c r="D272" s="27" t="s">
        <v>21</v>
      </c>
      <c r="E272" s="53">
        <v>5</v>
      </c>
      <c r="F272" s="25">
        <v>4623.01</v>
      </c>
      <c r="G272" s="26">
        <v>23.115050000000004</v>
      </c>
      <c r="I272" s="3"/>
    </row>
    <row r="273" spans="1:9">
      <c r="A273" s="23" t="s">
        <v>1069</v>
      </c>
      <c r="B273" s="65" t="s">
        <v>263</v>
      </c>
      <c r="C273" s="65" t="s">
        <v>264</v>
      </c>
      <c r="D273" s="27" t="s">
        <v>21</v>
      </c>
      <c r="E273" s="53">
        <v>0.1</v>
      </c>
      <c r="F273" s="25">
        <v>86350.892857142855</v>
      </c>
      <c r="G273" s="26">
        <v>8.6350892857142867</v>
      </c>
      <c r="I273" s="3"/>
    </row>
    <row r="274" spans="1:9">
      <c r="A274" s="23" t="s">
        <v>1070</v>
      </c>
      <c r="B274" s="65" t="s">
        <v>267</v>
      </c>
      <c r="C274" s="65" t="s">
        <v>268</v>
      </c>
      <c r="D274" s="27" t="s">
        <v>269</v>
      </c>
      <c r="E274" s="53">
        <v>10</v>
      </c>
      <c r="F274" s="25">
        <v>80000</v>
      </c>
      <c r="G274" s="26">
        <v>800</v>
      </c>
      <c r="I274" s="3"/>
    </row>
    <row r="275" spans="1:9">
      <c r="A275" s="23" t="s">
        <v>1071</v>
      </c>
      <c r="B275" s="65" t="s">
        <v>270</v>
      </c>
      <c r="C275" s="65" t="s">
        <v>271</v>
      </c>
      <c r="D275" s="27" t="s">
        <v>269</v>
      </c>
      <c r="E275" s="53">
        <v>10</v>
      </c>
      <c r="F275" s="25">
        <v>940000</v>
      </c>
      <c r="G275" s="26">
        <v>9400</v>
      </c>
      <c r="I275" s="3"/>
    </row>
    <row r="276" spans="1:9" ht="25.5">
      <c r="A276" s="23" t="s">
        <v>1072</v>
      </c>
      <c r="B276" s="65" t="s">
        <v>272</v>
      </c>
      <c r="C276" s="65" t="s">
        <v>273</v>
      </c>
      <c r="D276" s="27" t="s">
        <v>38</v>
      </c>
      <c r="E276" s="53">
        <v>15</v>
      </c>
      <c r="F276" s="25">
        <v>416200</v>
      </c>
      <c r="G276" s="26">
        <v>6243</v>
      </c>
      <c r="I276" s="3"/>
    </row>
    <row r="277" spans="1:9" ht="25.5">
      <c r="A277" s="23" t="s">
        <v>1073</v>
      </c>
      <c r="B277" s="65" t="s">
        <v>274</v>
      </c>
      <c r="C277" s="65" t="s">
        <v>275</v>
      </c>
      <c r="D277" s="27" t="s">
        <v>38</v>
      </c>
      <c r="E277" s="53">
        <v>5</v>
      </c>
      <c r="F277" s="25">
        <v>71008.928571428565</v>
      </c>
      <c r="G277" s="26">
        <v>355.04464285714283</v>
      </c>
      <c r="I277" s="3"/>
    </row>
    <row r="278" spans="1:9" ht="25.5">
      <c r="A278" s="23" t="s">
        <v>1074</v>
      </c>
      <c r="B278" s="65" t="s">
        <v>276</v>
      </c>
      <c r="C278" s="65" t="s">
        <v>277</v>
      </c>
      <c r="D278" s="27" t="s">
        <v>38</v>
      </c>
      <c r="E278" s="53">
        <v>5</v>
      </c>
      <c r="F278" s="25">
        <v>76453.571428571435</v>
      </c>
      <c r="G278" s="26">
        <v>382.26785714285717</v>
      </c>
      <c r="I278" s="3"/>
    </row>
    <row r="279" spans="1:9" ht="25.5">
      <c r="A279" s="23" t="s">
        <v>1075</v>
      </c>
      <c r="B279" s="65" t="s">
        <v>278</v>
      </c>
      <c r="C279" s="65" t="s">
        <v>279</v>
      </c>
      <c r="D279" s="27" t="s">
        <v>38</v>
      </c>
      <c r="E279" s="53">
        <v>1</v>
      </c>
      <c r="F279" s="25">
        <v>136119.64285714287</v>
      </c>
      <c r="G279" s="26">
        <v>136.11964285714288</v>
      </c>
      <c r="I279" s="3"/>
    </row>
    <row r="280" spans="1:9" ht="25.5">
      <c r="A280" s="23" t="s">
        <v>1076</v>
      </c>
      <c r="B280" s="65" t="s">
        <v>280</v>
      </c>
      <c r="C280" s="65" t="s">
        <v>281</v>
      </c>
      <c r="D280" s="27" t="s">
        <v>38</v>
      </c>
      <c r="E280" s="53">
        <v>1</v>
      </c>
      <c r="F280" s="25">
        <v>169015.17857142858</v>
      </c>
      <c r="G280" s="26">
        <v>169.01517857142858</v>
      </c>
      <c r="I280" s="3"/>
    </row>
    <row r="281" spans="1:9" ht="25.5">
      <c r="A281" s="23" t="s">
        <v>1077</v>
      </c>
      <c r="B281" s="65" t="s">
        <v>282</v>
      </c>
      <c r="C281" s="65" t="s">
        <v>283</v>
      </c>
      <c r="D281" s="27" t="s">
        <v>61</v>
      </c>
      <c r="E281" s="53">
        <v>16</v>
      </c>
      <c r="F281" s="25">
        <v>80000</v>
      </c>
      <c r="G281" s="26">
        <v>1280</v>
      </c>
      <c r="I281" s="3"/>
    </row>
    <row r="282" spans="1:9">
      <c r="A282" s="23" t="s">
        <v>1078</v>
      </c>
      <c r="B282" s="65" t="s">
        <v>284</v>
      </c>
      <c r="C282" s="65" t="s">
        <v>285</v>
      </c>
      <c r="D282" s="27" t="s">
        <v>21</v>
      </c>
      <c r="E282" s="53">
        <v>0.2</v>
      </c>
      <c r="F282" s="25">
        <v>135729.46428571429</v>
      </c>
      <c r="G282" s="26">
        <v>27.145892857142858</v>
      </c>
      <c r="I282" s="3"/>
    </row>
    <row r="283" spans="1:9">
      <c r="A283" s="23" t="s">
        <v>1079</v>
      </c>
      <c r="B283" s="65" t="s">
        <v>286</v>
      </c>
      <c r="C283" s="65" t="s">
        <v>287</v>
      </c>
      <c r="D283" s="27" t="s">
        <v>21</v>
      </c>
      <c r="E283" s="53">
        <v>0.5</v>
      </c>
      <c r="F283" s="25">
        <v>2000</v>
      </c>
      <c r="G283" s="26">
        <v>1</v>
      </c>
      <c r="I283" s="3"/>
    </row>
    <row r="284" spans="1:9">
      <c r="A284" s="23" t="s">
        <v>1080</v>
      </c>
      <c r="B284" s="65" t="s">
        <v>288</v>
      </c>
      <c r="C284" s="65" t="s">
        <v>289</v>
      </c>
      <c r="D284" s="27" t="s">
        <v>5</v>
      </c>
      <c r="E284" s="53">
        <v>3</v>
      </c>
      <c r="F284" s="25">
        <v>117104.46428571429</v>
      </c>
      <c r="G284" s="26">
        <v>351.31339285714284</v>
      </c>
      <c r="I284" s="3"/>
    </row>
    <row r="285" spans="1:9">
      <c r="A285" s="23" t="s">
        <v>1081</v>
      </c>
      <c r="B285" s="65" t="s">
        <v>290</v>
      </c>
      <c r="C285" s="65" t="s">
        <v>291</v>
      </c>
      <c r="D285" s="27" t="s">
        <v>21</v>
      </c>
      <c r="E285" s="53">
        <v>0.5</v>
      </c>
      <c r="F285" s="25">
        <v>10000</v>
      </c>
      <c r="G285" s="26">
        <v>5</v>
      </c>
      <c r="I285" s="3"/>
    </row>
    <row r="286" spans="1:9" ht="25.5">
      <c r="A286" s="23" t="s">
        <v>1082</v>
      </c>
      <c r="B286" s="65" t="s">
        <v>292</v>
      </c>
      <c r="C286" s="65" t="s">
        <v>293</v>
      </c>
      <c r="D286" s="27" t="s">
        <v>38</v>
      </c>
      <c r="E286" s="53">
        <v>20</v>
      </c>
      <c r="F286" s="25">
        <v>75659.821428571435</v>
      </c>
      <c r="G286" s="26">
        <v>1513.1964285714287</v>
      </c>
      <c r="I286" s="3"/>
    </row>
    <row r="287" spans="1:9" ht="38.25">
      <c r="A287" s="23" t="s">
        <v>1083</v>
      </c>
      <c r="B287" s="65" t="s">
        <v>296</v>
      </c>
      <c r="C287" s="65" t="s">
        <v>298</v>
      </c>
      <c r="D287" s="27" t="s">
        <v>21</v>
      </c>
      <c r="E287" s="53">
        <v>0.3</v>
      </c>
      <c r="F287" s="25">
        <v>50867.857142857145</v>
      </c>
      <c r="G287" s="26">
        <v>15.260357142857144</v>
      </c>
      <c r="I287" s="3"/>
    </row>
    <row r="288" spans="1:9">
      <c r="A288" s="23" t="s">
        <v>1084</v>
      </c>
      <c r="B288" s="65" t="s">
        <v>299</v>
      </c>
      <c r="C288" s="65" t="s">
        <v>300</v>
      </c>
      <c r="D288" s="27" t="s">
        <v>21</v>
      </c>
      <c r="E288" s="53">
        <v>1</v>
      </c>
      <c r="F288" s="25">
        <v>34093.75</v>
      </c>
      <c r="G288" s="26">
        <v>34.09375</v>
      </c>
      <c r="I288" s="3"/>
    </row>
    <row r="289" spans="1:9">
      <c r="A289" s="23" t="s">
        <v>1085</v>
      </c>
      <c r="B289" s="65" t="s">
        <v>301</v>
      </c>
      <c r="C289" s="65" t="s">
        <v>302</v>
      </c>
      <c r="D289" s="27" t="s">
        <v>21</v>
      </c>
      <c r="E289" s="53">
        <v>5</v>
      </c>
      <c r="F289" s="25">
        <v>22083.928571428572</v>
      </c>
      <c r="G289" s="26">
        <v>110.41964285714288</v>
      </c>
      <c r="I289" s="3"/>
    </row>
    <row r="290" spans="1:9">
      <c r="A290" s="23" t="s">
        <v>1086</v>
      </c>
      <c r="B290" s="65" t="s">
        <v>303</v>
      </c>
      <c r="C290" s="65" t="s">
        <v>304</v>
      </c>
      <c r="D290" s="27" t="s">
        <v>21</v>
      </c>
      <c r="E290" s="53">
        <v>1</v>
      </c>
      <c r="F290" s="25">
        <v>25000</v>
      </c>
      <c r="G290" s="26">
        <v>25</v>
      </c>
      <c r="I290" s="3"/>
    </row>
    <row r="291" spans="1:9">
      <c r="A291" s="23" t="s">
        <v>1087</v>
      </c>
      <c r="B291" s="65" t="s">
        <v>305</v>
      </c>
      <c r="C291" s="65" t="s">
        <v>306</v>
      </c>
      <c r="D291" s="27" t="s">
        <v>21</v>
      </c>
      <c r="E291" s="53">
        <v>1.5</v>
      </c>
      <c r="F291" s="25">
        <v>451356.25</v>
      </c>
      <c r="G291" s="26">
        <v>677.03437499999995</v>
      </c>
      <c r="I291" s="3"/>
    </row>
    <row r="292" spans="1:9">
      <c r="A292" s="23" t="s">
        <v>1088</v>
      </c>
      <c r="B292" s="65" t="s">
        <v>307</v>
      </c>
      <c r="C292" s="65" t="s">
        <v>308</v>
      </c>
      <c r="D292" s="27" t="s">
        <v>21</v>
      </c>
      <c r="E292" s="53">
        <v>1</v>
      </c>
      <c r="F292" s="25">
        <v>10000</v>
      </c>
      <c r="G292" s="26">
        <v>10</v>
      </c>
      <c r="I292" s="3"/>
    </row>
    <row r="293" spans="1:9" ht="25.5">
      <c r="A293" s="23" t="s">
        <v>1089</v>
      </c>
      <c r="B293" s="65" t="s">
        <v>309</v>
      </c>
      <c r="C293" s="65" t="s">
        <v>310</v>
      </c>
      <c r="D293" s="27" t="s">
        <v>38</v>
      </c>
      <c r="E293" s="53">
        <v>1</v>
      </c>
      <c r="F293" s="25">
        <v>418850.89285714284</v>
      </c>
      <c r="G293" s="26">
        <v>418.85089285714287</v>
      </c>
      <c r="I293" s="3"/>
    </row>
    <row r="294" spans="1:9">
      <c r="A294" s="23" t="s">
        <v>1090</v>
      </c>
      <c r="B294" s="65" t="s">
        <v>311</v>
      </c>
      <c r="C294" s="65" t="s">
        <v>312</v>
      </c>
      <c r="D294" s="27" t="s">
        <v>21</v>
      </c>
      <c r="E294" s="53">
        <v>1</v>
      </c>
      <c r="F294" s="25">
        <v>450000</v>
      </c>
      <c r="G294" s="26">
        <v>450</v>
      </c>
      <c r="I294" s="3"/>
    </row>
    <row r="295" spans="1:9" ht="25.5">
      <c r="A295" s="23" t="s">
        <v>1091</v>
      </c>
      <c r="B295" s="65" t="s">
        <v>313</v>
      </c>
      <c r="C295" s="65" t="s">
        <v>314</v>
      </c>
      <c r="D295" s="27" t="s">
        <v>38</v>
      </c>
      <c r="E295" s="53">
        <v>1</v>
      </c>
      <c r="F295" s="25">
        <v>349373.21428571426</v>
      </c>
      <c r="G295" s="26">
        <v>349.37321428571425</v>
      </c>
      <c r="I295" s="3"/>
    </row>
    <row r="296" spans="1:9">
      <c r="A296" s="23" t="s">
        <v>1092</v>
      </c>
      <c r="B296" s="65" t="s">
        <v>316</v>
      </c>
      <c r="C296" s="65" t="s">
        <v>317</v>
      </c>
      <c r="D296" s="27" t="s">
        <v>21</v>
      </c>
      <c r="E296" s="53">
        <v>10</v>
      </c>
      <c r="F296" s="25">
        <v>600</v>
      </c>
      <c r="G296" s="26">
        <v>6</v>
      </c>
      <c r="I296" s="3"/>
    </row>
    <row r="297" spans="1:9" ht="25.5">
      <c r="A297" s="23" t="s">
        <v>1093</v>
      </c>
      <c r="B297" s="65" t="s">
        <v>318</v>
      </c>
      <c r="C297" s="65" t="s">
        <v>319</v>
      </c>
      <c r="D297" s="27" t="s">
        <v>38</v>
      </c>
      <c r="E297" s="53">
        <v>1</v>
      </c>
      <c r="F297" s="25">
        <v>182626.78571428571</v>
      </c>
      <c r="G297" s="26">
        <v>182.62678571428572</v>
      </c>
      <c r="I297" s="3"/>
    </row>
    <row r="298" spans="1:9">
      <c r="A298" s="23" t="s">
        <v>1094</v>
      </c>
      <c r="B298" s="65" t="s">
        <v>320</v>
      </c>
      <c r="C298" s="65" t="s">
        <v>321</v>
      </c>
      <c r="D298" s="27" t="s">
        <v>142</v>
      </c>
      <c r="E298" s="53">
        <v>150</v>
      </c>
      <c r="F298" s="25">
        <v>2878.5714285714284</v>
      </c>
      <c r="G298" s="26">
        <v>431.78571428571428</v>
      </c>
      <c r="I298" s="3"/>
    </row>
    <row r="299" spans="1:9" ht="25.5">
      <c r="A299" s="23" t="s">
        <v>1095</v>
      </c>
      <c r="B299" s="65" t="s">
        <v>323</v>
      </c>
      <c r="C299" s="65" t="s">
        <v>324</v>
      </c>
      <c r="D299" s="27" t="s">
        <v>38</v>
      </c>
      <c r="E299" s="53">
        <v>5</v>
      </c>
      <c r="F299" s="25">
        <v>100327</v>
      </c>
      <c r="G299" s="26">
        <v>501.63499999999999</v>
      </c>
      <c r="I299" s="3"/>
    </row>
    <row r="300" spans="1:9" ht="25.5">
      <c r="A300" s="23" t="s">
        <v>1096</v>
      </c>
      <c r="B300" s="65" t="s">
        <v>325</v>
      </c>
      <c r="C300" s="65" t="s">
        <v>326</v>
      </c>
      <c r="D300" s="27" t="s">
        <v>38</v>
      </c>
      <c r="E300" s="53">
        <v>4</v>
      </c>
      <c r="F300" s="25">
        <v>168577</v>
      </c>
      <c r="G300" s="26">
        <v>674.30799999999999</v>
      </c>
      <c r="I300" s="3"/>
    </row>
    <row r="301" spans="1:9" ht="25.5">
      <c r="A301" s="23" t="s">
        <v>1097</v>
      </c>
      <c r="B301" s="65" t="s">
        <v>327</v>
      </c>
      <c r="C301" s="65" t="s">
        <v>328</v>
      </c>
      <c r="D301" s="27" t="s">
        <v>38</v>
      </c>
      <c r="E301" s="53">
        <v>2</v>
      </c>
      <c r="F301" s="25">
        <v>185640</v>
      </c>
      <c r="G301" s="26">
        <v>371.28</v>
      </c>
      <c r="I301" s="3"/>
    </row>
    <row r="302" spans="1:9" ht="25.5">
      <c r="A302" s="23" t="s">
        <v>1098</v>
      </c>
      <c r="B302" s="65" t="s">
        <v>329</v>
      </c>
      <c r="C302" s="65" t="s">
        <v>330</v>
      </c>
      <c r="D302" s="27" t="s">
        <v>21</v>
      </c>
      <c r="E302" s="53">
        <v>0.1</v>
      </c>
      <c r="F302" s="25">
        <v>3000</v>
      </c>
      <c r="G302" s="26">
        <v>0.3</v>
      </c>
      <c r="I302" s="3"/>
    </row>
    <row r="303" spans="1:9" ht="38.25">
      <c r="A303" s="23" t="s">
        <v>1099</v>
      </c>
      <c r="B303" s="65" t="s">
        <v>331</v>
      </c>
      <c r="C303" s="65" t="s">
        <v>332</v>
      </c>
      <c r="D303" s="27" t="s">
        <v>38</v>
      </c>
      <c r="E303" s="53">
        <v>9</v>
      </c>
      <c r="F303" s="25">
        <v>204555</v>
      </c>
      <c r="G303" s="26">
        <v>1840.9949999999999</v>
      </c>
      <c r="I303" s="3"/>
    </row>
    <row r="304" spans="1:9">
      <c r="A304" s="23" t="s">
        <v>1100</v>
      </c>
      <c r="B304" s="65" t="s">
        <v>333</v>
      </c>
      <c r="C304" s="65" t="s">
        <v>334</v>
      </c>
      <c r="D304" s="27" t="s">
        <v>21</v>
      </c>
      <c r="E304" s="53">
        <v>0.3</v>
      </c>
      <c r="F304" s="25">
        <v>16000</v>
      </c>
      <c r="G304" s="26">
        <v>4.8</v>
      </c>
      <c r="I304" s="3"/>
    </row>
    <row r="305" spans="1:9" ht="25.5">
      <c r="A305" s="23" t="s">
        <v>1101</v>
      </c>
      <c r="B305" s="65" t="s">
        <v>335</v>
      </c>
      <c r="C305" s="65" t="s">
        <v>336</v>
      </c>
      <c r="D305" s="27" t="s">
        <v>38</v>
      </c>
      <c r="E305" s="53">
        <v>9</v>
      </c>
      <c r="F305" s="25">
        <v>214305</v>
      </c>
      <c r="G305" s="26">
        <v>1928.7449999999999</v>
      </c>
      <c r="I305" s="3"/>
    </row>
    <row r="306" spans="1:9" ht="25.5">
      <c r="A306" s="23" t="s">
        <v>1102</v>
      </c>
      <c r="B306" s="65" t="s">
        <v>337</v>
      </c>
      <c r="C306" s="65" t="s">
        <v>338</v>
      </c>
      <c r="D306" s="27" t="s">
        <v>38</v>
      </c>
      <c r="E306" s="53">
        <v>9</v>
      </c>
      <c r="F306" s="25">
        <v>200000</v>
      </c>
      <c r="G306" s="26">
        <v>1800</v>
      </c>
      <c r="I306" s="3"/>
    </row>
    <row r="307" spans="1:9">
      <c r="A307" s="23" t="s">
        <v>1103</v>
      </c>
      <c r="B307" s="65" t="s">
        <v>339</v>
      </c>
      <c r="C307" s="65" t="s">
        <v>340</v>
      </c>
      <c r="D307" s="27" t="s">
        <v>21</v>
      </c>
      <c r="E307" s="53">
        <v>1</v>
      </c>
      <c r="F307" s="25">
        <v>2000</v>
      </c>
      <c r="G307" s="26">
        <v>2</v>
      </c>
      <c r="I307" s="3"/>
    </row>
    <row r="308" spans="1:9" ht="25.5">
      <c r="A308" s="23" t="s">
        <v>1104</v>
      </c>
      <c r="B308" s="65" t="s">
        <v>341</v>
      </c>
      <c r="C308" s="65" t="s">
        <v>342</v>
      </c>
      <c r="D308" s="27" t="s">
        <v>38</v>
      </c>
      <c r="E308" s="53">
        <v>16</v>
      </c>
      <c r="F308" s="25">
        <v>95038</v>
      </c>
      <c r="G308" s="26">
        <v>1520.6079999999999</v>
      </c>
      <c r="I308" s="3"/>
    </row>
    <row r="309" spans="1:9" ht="25.5">
      <c r="A309" s="23" t="s">
        <v>1105</v>
      </c>
      <c r="B309" s="65" t="s">
        <v>345</v>
      </c>
      <c r="C309" s="65" t="s">
        <v>346</v>
      </c>
      <c r="D309" s="27" t="s">
        <v>21</v>
      </c>
      <c r="E309" s="53">
        <v>0.3</v>
      </c>
      <c r="F309" s="25">
        <v>616089.28571428568</v>
      </c>
      <c r="G309" s="26">
        <v>184.82678571428571</v>
      </c>
      <c r="I309" s="3"/>
    </row>
    <row r="310" spans="1:9">
      <c r="A310" s="23" t="s">
        <v>1106</v>
      </c>
      <c r="B310" s="65" t="s">
        <v>348</v>
      </c>
      <c r="C310" s="65" t="s">
        <v>349</v>
      </c>
      <c r="D310" s="27" t="s">
        <v>142</v>
      </c>
      <c r="E310" s="53">
        <v>2</v>
      </c>
      <c r="F310" s="25">
        <v>5000</v>
      </c>
      <c r="G310" s="26">
        <v>10</v>
      </c>
      <c r="I310" s="3"/>
    </row>
    <row r="311" spans="1:9">
      <c r="A311" s="23" t="s">
        <v>1107</v>
      </c>
      <c r="B311" s="65" t="s">
        <v>350</v>
      </c>
      <c r="C311" s="65" t="s">
        <v>351</v>
      </c>
      <c r="D311" s="27" t="s">
        <v>21</v>
      </c>
      <c r="E311" s="53">
        <v>0.5</v>
      </c>
      <c r="F311" s="25">
        <v>6000</v>
      </c>
      <c r="G311" s="26">
        <v>3</v>
      </c>
      <c r="I311" s="3"/>
    </row>
    <row r="312" spans="1:9" ht="38.25">
      <c r="A312" s="23" t="s">
        <v>1108</v>
      </c>
      <c r="B312" s="65" t="s">
        <v>352</v>
      </c>
      <c r="C312" s="65" t="s">
        <v>353</v>
      </c>
      <c r="D312" s="27" t="s">
        <v>38</v>
      </c>
      <c r="E312" s="53">
        <v>9</v>
      </c>
      <c r="F312" s="25">
        <v>188521</v>
      </c>
      <c r="G312" s="26">
        <v>1696.6890000000001</v>
      </c>
      <c r="I312" s="3"/>
    </row>
    <row r="313" spans="1:9" ht="38.25">
      <c r="A313" s="23" t="s">
        <v>1109</v>
      </c>
      <c r="B313" s="65" t="s">
        <v>354</v>
      </c>
      <c r="C313" s="65" t="s">
        <v>355</v>
      </c>
      <c r="D313" s="27" t="s">
        <v>38</v>
      </c>
      <c r="E313" s="53">
        <v>4</v>
      </c>
      <c r="F313" s="25">
        <v>141937</v>
      </c>
      <c r="G313" s="26">
        <v>567.74800000000005</v>
      </c>
      <c r="I313" s="3"/>
    </row>
    <row r="314" spans="1:9" ht="25.5">
      <c r="A314" s="23" t="s">
        <v>1110</v>
      </c>
      <c r="B314" s="65" t="s">
        <v>356</v>
      </c>
      <c r="C314" s="65" t="s">
        <v>357</v>
      </c>
      <c r="D314" s="27" t="s">
        <v>38</v>
      </c>
      <c r="E314" s="53">
        <v>5</v>
      </c>
      <c r="F314" s="25">
        <v>75075</v>
      </c>
      <c r="G314" s="26">
        <v>375.375</v>
      </c>
      <c r="I314" s="3"/>
    </row>
    <row r="315" spans="1:9" ht="25.5">
      <c r="A315" s="23" t="s">
        <v>1111</v>
      </c>
      <c r="B315" s="65" t="s">
        <v>358</v>
      </c>
      <c r="C315" s="65" t="s">
        <v>359</v>
      </c>
      <c r="D315" s="27" t="s">
        <v>38</v>
      </c>
      <c r="E315" s="53">
        <v>4</v>
      </c>
      <c r="F315" s="25">
        <v>422467</v>
      </c>
      <c r="G315" s="26">
        <v>1689.8679999999999</v>
      </c>
      <c r="I315" s="3"/>
    </row>
    <row r="316" spans="1:9" ht="38.25">
      <c r="A316" s="23" t="s">
        <v>1112</v>
      </c>
      <c r="B316" s="65" t="s">
        <v>360</v>
      </c>
      <c r="C316" s="65" t="s">
        <v>361</v>
      </c>
      <c r="D316" s="27" t="s">
        <v>142</v>
      </c>
      <c r="E316" s="53">
        <v>16</v>
      </c>
      <c r="F316" s="25">
        <v>476185</v>
      </c>
      <c r="G316" s="26">
        <v>7618.96</v>
      </c>
    </row>
    <row r="317" spans="1:9">
      <c r="A317" s="23" t="s">
        <v>1113</v>
      </c>
      <c r="B317" s="65" t="s">
        <v>362</v>
      </c>
      <c r="C317" s="65" t="s">
        <v>363</v>
      </c>
      <c r="D317" s="27" t="s">
        <v>21</v>
      </c>
      <c r="E317" s="53">
        <v>0.5</v>
      </c>
      <c r="F317" s="25">
        <v>12000</v>
      </c>
      <c r="G317" s="26">
        <v>6</v>
      </c>
    </row>
    <row r="318" spans="1:9" ht="25.5">
      <c r="A318" s="23" t="s">
        <v>1114</v>
      </c>
      <c r="B318" s="65" t="s">
        <v>364</v>
      </c>
      <c r="C318" s="65" t="s">
        <v>365</v>
      </c>
      <c r="D318" s="27" t="s">
        <v>38</v>
      </c>
      <c r="E318" s="53">
        <v>13</v>
      </c>
      <c r="F318" s="25">
        <v>144255</v>
      </c>
      <c r="G318" s="26">
        <v>1875.3150000000001</v>
      </c>
    </row>
    <row r="319" spans="1:9" ht="25.5">
      <c r="A319" s="23" t="s">
        <v>1115</v>
      </c>
      <c r="B319" s="65" t="s">
        <v>366</v>
      </c>
      <c r="C319" s="65" t="s">
        <v>367</v>
      </c>
      <c r="D319" s="27" t="s">
        <v>38</v>
      </c>
      <c r="E319" s="53">
        <v>16</v>
      </c>
      <c r="F319" s="25">
        <v>139953</v>
      </c>
      <c r="G319" s="26">
        <v>2239.248</v>
      </c>
    </row>
    <row r="320" spans="1:9" ht="25.5">
      <c r="A320" s="23" t="s">
        <v>1116</v>
      </c>
      <c r="B320" s="65" t="s">
        <v>370</v>
      </c>
      <c r="C320" s="65" t="s">
        <v>371</v>
      </c>
      <c r="D320" s="27" t="s">
        <v>38</v>
      </c>
      <c r="E320" s="53">
        <v>1</v>
      </c>
      <c r="F320" s="25">
        <v>223860</v>
      </c>
      <c r="G320" s="26">
        <v>223.86</v>
      </c>
    </row>
    <row r="321" spans="1:9" ht="25.5">
      <c r="A321" s="23" t="s">
        <v>1117</v>
      </c>
      <c r="B321" s="65" t="s">
        <v>372</v>
      </c>
      <c r="C321" s="65" t="s">
        <v>373</v>
      </c>
      <c r="D321" s="27" t="s">
        <v>38</v>
      </c>
      <c r="E321" s="53">
        <v>1</v>
      </c>
      <c r="F321" s="25">
        <v>243075</v>
      </c>
      <c r="G321" s="26">
        <v>243.07499999999999</v>
      </c>
    </row>
    <row r="322" spans="1:9">
      <c r="A322" s="23" t="s">
        <v>1118</v>
      </c>
      <c r="B322" s="65" t="s">
        <v>374</v>
      </c>
      <c r="C322" s="65" t="s">
        <v>375</v>
      </c>
      <c r="D322" s="27" t="s">
        <v>142</v>
      </c>
      <c r="E322" s="53">
        <v>2</v>
      </c>
      <c r="F322" s="25">
        <v>243075</v>
      </c>
      <c r="G322" s="26">
        <v>486.15</v>
      </c>
    </row>
    <row r="323" spans="1:9">
      <c r="A323" s="34"/>
      <c r="B323" s="81" t="s">
        <v>376</v>
      </c>
      <c r="C323" s="69"/>
      <c r="D323" s="96"/>
      <c r="E323" s="35"/>
      <c r="F323" s="35"/>
      <c r="G323" s="26">
        <v>78319.047489771445</v>
      </c>
      <c r="I323" s="85"/>
    </row>
    <row r="324" spans="1:9">
      <c r="A324" s="14"/>
      <c r="B324" s="61" t="s">
        <v>4</v>
      </c>
      <c r="C324" s="70"/>
      <c r="D324" s="36"/>
      <c r="E324" s="52"/>
      <c r="F324" s="16"/>
      <c r="G324" s="37">
        <v>61515.701957142868</v>
      </c>
      <c r="I324" s="18"/>
    </row>
    <row r="325" spans="1:9">
      <c r="A325" s="19"/>
      <c r="B325" s="77" t="s">
        <v>377</v>
      </c>
      <c r="C325" s="62"/>
      <c r="D325" s="20"/>
      <c r="E325" s="21">
        <v>172</v>
      </c>
      <c r="F325" s="21"/>
      <c r="G325" s="22">
        <v>5238.6714285714297</v>
      </c>
      <c r="I325" s="38"/>
    </row>
    <row r="326" spans="1:9" ht="38.25">
      <c r="A326" s="23" t="s">
        <v>1119</v>
      </c>
      <c r="B326" s="65" t="s">
        <v>378</v>
      </c>
      <c r="C326" s="65" t="s">
        <v>379</v>
      </c>
      <c r="D326" s="27" t="s">
        <v>5</v>
      </c>
      <c r="E326" s="25">
        <v>50</v>
      </c>
      <c r="F326" s="25">
        <v>64220.535714285717</v>
      </c>
      <c r="G326" s="26">
        <v>3211.0267857142858</v>
      </c>
      <c r="I326" s="39"/>
    </row>
    <row r="327" spans="1:9">
      <c r="A327" s="23" t="s">
        <v>1120</v>
      </c>
      <c r="B327" s="65" t="s">
        <v>378</v>
      </c>
      <c r="C327" s="65" t="s">
        <v>380</v>
      </c>
      <c r="D327" s="27" t="s">
        <v>5</v>
      </c>
      <c r="E327" s="25">
        <v>20</v>
      </c>
      <c r="F327" s="25">
        <v>60752.678571428572</v>
      </c>
      <c r="G327" s="26">
        <v>1215.0535714285713</v>
      </c>
      <c r="I327" s="39"/>
    </row>
    <row r="328" spans="1:9">
      <c r="A328" s="23" t="s">
        <v>1121</v>
      </c>
      <c r="B328" s="65" t="s">
        <v>381</v>
      </c>
      <c r="C328" s="65" t="s">
        <v>382</v>
      </c>
      <c r="D328" s="27" t="s">
        <v>5</v>
      </c>
      <c r="E328" s="25">
        <v>20</v>
      </c>
      <c r="F328" s="25">
        <v>3071.4285714285716</v>
      </c>
      <c r="G328" s="26">
        <v>61.428571428571438</v>
      </c>
      <c r="I328" s="39"/>
    </row>
    <row r="329" spans="1:9">
      <c r="A329" s="23" t="s">
        <v>1122</v>
      </c>
      <c r="B329" s="65" t="s">
        <v>381</v>
      </c>
      <c r="C329" s="65" t="s">
        <v>383</v>
      </c>
      <c r="D329" s="27" t="s">
        <v>5</v>
      </c>
      <c r="E329" s="25">
        <v>20</v>
      </c>
      <c r="F329" s="25">
        <v>3746.4285714285716</v>
      </c>
      <c r="G329" s="26">
        <v>74.928571428571431</v>
      </c>
      <c r="I329" s="39"/>
    </row>
    <row r="330" spans="1:9">
      <c r="A330" s="23" t="s">
        <v>1123</v>
      </c>
      <c r="B330" s="65" t="s">
        <v>381</v>
      </c>
      <c r="C330" s="65" t="s">
        <v>384</v>
      </c>
      <c r="D330" s="27" t="s">
        <v>5</v>
      </c>
      <c r="E330" s="25">
        <v>20</v>
      </c>
      <c r="F330" s="25">
        <v>6422.3214285714284</v>
      </c>
      <c r="G330" s="26">
        <v>128.44642857142856</v>
      </c>
      <c r="I330" s="39"/>
    </row>
    <row r="331" spans="1:9">
      <c r="A331" s="23" t="s">
        <v>1124</v>
      </c>
      <c r="B331" s="65" t="s">
        <v>381</v>
      </c>
      <c r="C331" s="65" t="s">
        <v>385</v>
      </c>
      <c r="D331" s="27" t="s">
        <v>5</v>
      </c>
      <c r="E331" s="25">
        <v>20</v>
      </c>
      <c r="F331" s="25">
        <v>8711.6071428571431</v>
      </c>
      <c r="G331" s="26">
        <v>174.23214285714286</v>
      </c>
      <c r="I331" s="39"/>
    </row>
    <row r="332" spans="1:9">
      <c r="A332" s="23" t="s">
        <v>1125</v>
      </c>
      <c r="B332" s="65" t="s">
        <v>381</v>
      </c>
      <c r="C332" s="65" t="s">
        <v>386</v>
      </c>
      <c r="D332" s="27" t="s">
        <v>5</v>
      </c>
      <c r="E332" s="25">
        <v>10</v>
      </c>
      <c r="F332" s="25">
        <v>11666.964285714286</v>
      </c>
      <c r="G332" s="26">
        <v>116.66964285714288</v>
      </c>
      <c r="I332" s="39"/>
    </row>
    <row r="333" spans="1:9">
      <c r="A333" s="23" t="s">
        <v>1126</v>
      </c>
      <c r="B333" s="65" t="s">
        <v>387</v>
      </c>
      <c r="C333" s="65" t="s">
        <v>388</v>
      </c>
      <c r="D333" s="27" t="s">
        <v>5</v>
      </c>
      <c r="E333" s="25">
        <v>6</v>
      </c>
      <c r="F333" s="25">
        <v>14985.714285714286</v>
      </c>
      <c r="G333" s="26">
        <v>89.914285714285711</v>
      </c>
      <c r="I333" s="39"/>
    </row>
    <row r="334" spans="1:9">
      <c r="A334" s="23" t="s">
        <v>1127</v>
      </c>
      <c r="B334" s="65" t="s">
        <v>387</v>
      </c>
      <c r="C334" s="65" t="s">
        <v>389</v>
      </c>
      <c r="D334" s="27" t="s">
        <v>5</v>
      </c>
      <c r="E334" s="25">
        <v>6</v>
      </c>
      <c r="F334" s="25">
        <v>27828.571428571428</v>
      </c>
      <c r="G334" s="26">
        <v>166.97142857142859</v>
      </c>
      <c r="I334" s="39"/>
    </row>
    <row r="335" spans="1:9">
      <c r="A335" s="19"/>
      <c r="B335" s="77" t="s">
        <v>390</v>
      </c>
      <c r="C335" s="62"/>
      <c r="D335" s="20"/>
      <c r="E335" s="21">
        <v>162</v>
      </c>
      <c r="F335" s="21">
        <v>0</v>
      </c>
      <c r="G335" s="22">
        <v>2464.9973214285715</v>
      </c>
      <c r="I335" s="38"/>
    </row>
    <row r="336" spans="1:9">
      <c r="A336" s="23" t="s">
        <v>1128</v>
      </c>
      <c r="B336" s="65" t="s">
        <v>391</v>
      </c>
      <c r="C336" s="65" t="s">
        <v>392</v>
      </c>
      <c r="D336" s="27" t="s">
        <v>5</v>
      </c>
      <c r="E336" s="25">
        <v>5</v>
      </c>
      <c r="F336" s="25">
        <v>32325</v>
      </c>
      <c r="G336" s="26">
        <v>161.625</v>
      </c>
      <c r="I336" s="39"/>
    </row>
    <row r="337" spans="1:9">
      <c r="A337" s="23" t="s">
        <v>1129</v>
      </c>
      <c r="B337" s="65" t="s">
        <v>391</v>
      </c>
      <c r="C337" s="65" t="s">
        <v>393</v>
      </c>
      <c r="D337" s="27" t="s">
        <v>5</v>
      </c>
      <c r="E337" s="25">
        <v>5</v>
      </c>
      <c r="F337" s="25">
        <v>113456.25</v>
      </c>
      <c r="G337" s="26">
        <v>567.28125</v>
      </c>
      <c r="I337" s="39"/>
    </row>
    <row r="338" spans="1:9">
      <c r="A338" s="23" t="s">
        <v>1130</v>
      </c>
      <c r="B338" s="65" t="s">
        <v>394</v>
      </c>
      <c r="C338" s="65" t="s">
        <v>395</v>
      </c>
      <c r="D338" s="27" t="s">
        <v>5</v>
      </c>
      <c r="E338" s="25">
        <v>10</v>
      </c>
      <c r="F338" s="25">
        <v>5351.7857142857147</v>
      </c>
      <c r="G338" s="26">
        <v>53.517857142857146</v>
      </c>
      <c r="I338" s="39"/>
    </row>
    <row r="339" spans="1:9">
      <c r="A339" s="23" t="s">
        <v>1131</v>
      </c>
      <c r="B339" s="65" t="s">
        <v>394</v>
      </c>
      <c r="C339" s="65" t="s">
        <v>396</v>
      </c>
      <c r="D339" s="27" t="s">
        <v>5</v>
      </c>
      <c r="E339" s="25">
        <v>10</v>
      </c>
      <c r="F339" s="25">
        <v>7491.9642857142853</v>
      </c>
      <c r="G339" s="26">
        <v>74.919642857142861</v>
      </c>
      <c r="I339" s="39"/>
    </row>
    <row r="340" spans="1:9">
      <c r="A340" s="23" t="s">
        <v>1132</v>
      </c>
      <c r="B340" s="65" t="s">
        <v>394</v>
      </c>
      <c r="C340" s="65" t="s">
        <v>397</v>
      </c>
      <c r="D340" s="27" t="s">
        <v>5</v>
      </c>
      <c r="E340" s="25">
        <v>5</v>
      </c>
      <c r="F340" s="25">
        <v>11773.214285714286</v>
      </c>
      <c r="G340" s="26">
        <v>58.866071428571438</v>
      </c>
      <c r="I340" s="39"/>
    </row>
    <row r="341" spans="1:9">
      <c r="A341" s="23" t="s">
        <v>1133</v>
      </c>
      <c r="B341" s="65" t="s">
        <v>394</v>
      </c>
      <c r="C341" s="65" t="s">
        <v>398</v>
      </c>
      <c r="D341" s="27" t="s">
        <v>5</v>
      </c>
      <c r="E341" s="25">
        <v>5</v>
      </c>
      <c r="F341" s="25">
        <v>20337.5</v>
      </c>
      <c r="G341" s="26">
        <v>101.6875</v>
      </c>
      <c r="I341" s="39"/>
    </row>
    <row r="342" spans="1:9">
      <c r="A342" s="23" t="s">
        <v>1134</v>
      </c>
      <c r="B342" s="65" t="s">
        <v>394</v>
      </c>
      <c r="C342" s="65" t="s">
        <v>399</v>
      </c>
      <c r="D342" s="27" t="s">
        <v>5</v>
      </c>
      <c r="E342" s="25">
        <v>2</v>
      </c>
      <c r="F342" s="25">
        <v>38532.142857142855</v>
      </c>
      <c r="G342" s="26">
        <v>77.064285714285717</v>
      </c>
      <c r="I342" s="39"/>
    </row>
    <row r="343" spans="1:9" ht="25.5">
      <c r="A343" s="23" t="s">
        <v>1135</v>
      </c>
      <c r="B343" s="65" t="s">
        <v>400</v>
      </c>
      <c r="C343" s="65" t="s">
        <v>401</v>
      </c>
      <c r="D343" s="27" t="s">
        <v>5</v>
      </c>
      <c r="E343" s="25">
        <v>40</v>
      </c>
      <c r="F343" s="25">
        <v>4282.1428571428569</v>
      </c>
      <c r="G343" s="26">
        <v>171.28571428571425</v>
      </c>
      <c r="I343" s="39"/>
    </row>
    <row r="344" spans="1:9" ht="25.5">
      <c r="A344" s="23" t="s">
        <v>1136</v>
      </c>
      <c r="B344" s="65" t="s">
        <v>400</v>
      </c>
      <c r="C344" s="65" t="s">
        <v>402</v>
      </c>
      <c r="D344" s="27" t="s">
        <v>5</v>
      </c>
      <c r="E344" s="25">
        <v>40</v>
      </c>
      <c r="F344" s="25">
        <v>12844.642857142857</v>
      </c>
      <c r="G344" s="26">
        <v>513.78571428571422</v>
      </c>
      <c r="I344" s="39"/>
    </row>
    <row r="345" spans="1:9" ht="25.5">
      <c r="A345" s="23" t="s">
        <v>1137</v>
      </c>
      <c r="B345" s="65" t="s">
        <v>400</v>
      </c>
      <c r="C345" s="65" t="s">
        <v>403</v>
      </c>
      <c r="D345" s="27" t="s">
        <v>5</v>
      </c>
      <c r="E345" s="25">
        <v>40</v>
      </c>
      <c r="F345" s="25">
        <v>17124.107142857141</v>
      </c>
      <c r="G345" s="26">
        <v>684.96428571428567</v>
      </c>
      <c r="I345" s="39"/>
    </row>
    <row r="346" spans="1:9">
      <c r="A346" s="19"/>
      <c r="B346" s="77" t="s">
        <v>404</v>
      </c>
      <c r="C346" s="62"/>
      <c r="D346" s="20"/>
      <c r="E346" s="21">
        <v>140</v>
      </c>
      <c r="F346" s="21"/>
      <c r="G346" s="22">
        <v>6911.5624999999991</v>
      </c>
      <c r="I346" s="38"/>
    </row>
    <row r="347" spans="1:9" ht="38.25">
      <c r="A347" s="23" t="s">
        <v>1138</v>
      </c>
      <c r="B347" s="65" t="s">
        <v>405</v>
      </c>
      <c r="C347" s="65" t="s">
        <v>406</v>
      </c>
      <c r="D347" s="27" t="s">
        <v>5</v>
      </c>
      <c r="E347" s="25">
        <v>30</v>
      </c>
      <c r="F347" s="25">
        <v>62079.464285714283</v>
      </c>
      <c r="G347" s="26">
        <v>1862.3839285714284</v>
      </c>
      <c r="I347" s="39"/>
    </row>
    <row r="348" spans="1:9" ht="38.25">
      <c r="A348" s="23" t="s">
        <v>1139</v>
      </c>
      <c r="B348" s="65" t="s">
        <v>405</v>
      </c>
      <c r="C348" s="65" t="s">
        <v>407</v>
      </c>
      <c r="D348" s="27" t="s">
        <v>5</v>
      </c>
      <c r="E348" s="25">
        <v>30</v>
      </c>
      <c r="F348" s="25">
        <v>62079.464285714283</v>
      </c>
      <c r="G348" s="26">
        <v>1862.3839285714284</v>
      </c>
      <c r="I348" s="39"/>
    </row>
    <row r="349" spans="1:9" ht="38.25">
      <c r="A349" s="23" t="s">
        <v>1140</v>
      </c>
      <c r="B349" s="65" t="s">
        <v>405</v>
      </c>
      <c r="C349" s="65" t="s">
        <v>408</v>
      </c>
      <c r="D349" s="27" t="s">
        <v>5</v>
      </c>
      <c r="E349" s="25">
        <v>30</v>
      </c>
      <c r="F349" s="25">
        <v>62079.464285714283</v>
      </c>
      <c r="G349" s="26">
        <v>1862.3839285714284</v>
      </c>
      <c r="I349" s="39"/>
    </row>
    <row r="350" spans="1:9" ht="63.75">
      <c r="A350" s="23" t="s">
        <v>1141</v>
      </c>
      <c r="B350" s="65" t="s">
        <v>409</v>
      </c>
      <c r="C350" s="65" t="s">
        <v>410</v>
      </c>
      <c r="D350" s="32" t="s">
        <v>5</v>
      </c>
      <c r="E350" s="25">
        <v>20</v>
      </c>
      <c r="F350" s="25">
        <v>62079.46428571429</v>
      </c>
      <c r="G350" s="26">
        <v>1241.5892857142858</v>
      </c>
      <c r="I350" s="39"/>
    </row>
    <row r="351" spans="1:9" ht="25.5">
      <c r="A351" s="23" t="s">
        <v>1142</v>
      </c>
      <c r="B351" s="65" t="s">
        <v>411</v>
      </c>
      <c r="C351" s="65" t="s">
        <v>412</v>
      </c>
      <c r="D351" s="32" t="s">
        <v>5</v>
      </c>
      <c r="E351" s="25">
        <v>10</v>
      </c>
      <c r="F351" s="25">
        <v>4282.1428571428569</v>
      </c>
      <c r="G351" s="26">
        <v>42.821428571428562</v>
      </c>
      <c r="I351" s="39"/>
    </row>
    <row r="352" spans="1:9">
      <c r="A352" s="23" t="s">
        <v>1143</v>
      </c>
      <c r="B352" s="65" t="s">
        <v>413</v>
      </c>
      <c r="C352" s="65"/>
      <c r="D352" s="32" t="s">
        <v>5</v>
      </c>
      <c r="E352" s="25">
        <v>10</v>
      </c>
      <c r="F352" s="25">
        <v>2000</v>
      </c>
      <c r="G352" s="26">
        <v>20</v>
      </c>
      <c r="I352" s="39"/>
    </row>
    <row r="353" spans="1:9">
      <c r="A353" s="23" t="s">
        <v>1144</v>
      </c>
      <c r="B353" s="65" t="s">
        <v>414</v>
      </c>
      <c r="C353" s="65"/>
      <c r="D353" s="32" t="s">
        <v>5</v>
      </c>
      <c r="E353" s="25">
        <v>10</v>
      </c>
      <c r="F353" s="25">
        <v>2000</v>
      </c>
      <c r="G353" s="26">
        <v>20</v>
      </c>
      <c r="I353" s="39"/>
    </row>
    <row r="354" spans="1:9">
      <c r="A354" s="19"/>
      <c r="B354" s="77" t="s">
        <v>415</v>
      </c>
      <c r="C354" s="62"/>
      <c r="D354" s="20"/>
      <c r="E354" s="21">
        <v>100</v>
      </c>
      <c r="F354" s="21">
        <v>0</v>
      </c>
      <c r="G354" s="22">
        <v>1328.2723214285716</v>
      </c>
      <c r="I354" s="38"/>
    </row>
    <row r="355" spans="1:9">
      <c r="A355" s="23" t="s">
        <v>1145</v>
      </c>
      <c r="B355" s="65" t="s">
        <v>416</v>
      </c>
      <c r="C355" s="65" t="s">
        <v>417</v>
      </c>
      <c r="D355" s="27" t="s">
        <v>5</v>
      </c>
      <c r="E355" s="25">
        <v>10</v>
      </c>
      <c r="F355" s="25">
        <v>5137.5</v>
      </c>
      <c r="G355" s="26">
        <v>51.375</v>
      </c>
      <c r="I355" s="39"/>
    </row>
    <row r="356" spans="1:9">
      <c r="A356" s="23" t="s">
        <v>1146</v>
      </c>
      <c r="B356" s="65" t="s">
        <v>416</v>
      </c>
      <c r="C356" s="65" t="s">
        <v>418</v>
      </c>
      <c r="D356" s="27" t="s">
        <v>5</v>
      </c>
      <c r="E356" s="25">
        <v>5</v>
      </c>
      <c r="F356" s="25">
        <v>5993.75</v>
      </c>
      <c r="G356" s="26">
        <v>29.96875</v>
      </c>
      <c r="I356" s="39"/>
    </row>
    <row r="357" spans="1:9">
      <c r="A357" s="23" t="s">
        <v>1147</v>
      </c>
      <c r="B357" s="65" t="s">
        <v>416</v>
      </c>
      <c r="C357" s="65" t="s">
        <v>419</v>
      </c>
      <c r="D357" s="27" t="s">
        <v>5</v>
      </c>
      <c r="E357" s="25">
        <v>25</v>
      </c>
      <c r="F357" s="25">
        <v>6850</v>
      </c>
      <c r="G357" s="26">
        <v>171.25</v>
      </c>
      <c r="I357" s="39"/>
    </row>
    <row r="358" spans="1:9">
      <c r="A358" s="23" t="s">
        <v>1148</v>
      </c>
      <c r="B358" s="65" t="s">
        <v>416</v>
      </c>
      <c r="C358" s="65" t="s">
        <v>420</v>
      </c>
      <c r="D358" s="27" t="s">
        <v>5</v>
      </c>
      <c r="E358" s="25">
        <v>25</v>
      </c>
      <c r="F358" s="25">
        <v>11987.5</v>
      </c>
      <c r="G358" s="26">
        <v>299.6875</v>
      </c>
      <c r="I358" s="39"/>
    </row>
    <row r="359" spans="1:9">
      <c r="A359" s="23" t="s">
        <v>1149</v>
      </c>
      <c r="B359" s="65" t="s">
        <v>416</v>
      </c>
      <c r="C359" s="65" t="s">
        <v>421</v>
      </c>
      <c r="D359" s="27" t="s">
        <v>5</v>
      </c>
      <c r="E359" s="25">
        <v>25</v>
      </c>
      <c r="F359" s="25">
        <v>19051.785714285714</v>
      </c>
      <c r="G359" s="26">
        <v>476.29464285714283</v>
      </c>
      <c r="I359" s="39"/>
    </row>
    <row r="360" spans="1:9">
      <c r="A360" s="23" t="s">
        <v>1150</v>
      </c>
      <c r="B360" s="65" t="s">
        <v>416</v>
      </c>
      <c r="C360" s="65" t="s">
        <v>422</v>
      </c>
      <c r="D360" s="27" t="s">
        <v>5</v>
      </c>
      <c r="E360" s="25">
        <v>10</v>
      </c>
      <c r="F360" s="25">
        <v>29969.642857142859</v>
      </c>
      <c r="G360" s="26">
        <v>299.69642857142856</v>
      </c>
      <c r="I360" s="39"/>
    </row>
    <row r="361" spans="1:9">
      <c r="A361" s="19"/>
      <c r="B361" s="77" t="s">
        <v>423</v>
      </c>
      <c r="C361" s="62"/>
      <c r="D361" s="20"/>
      <c r="E361" s="21">
        <v>16</v>
      </c>
      <c r="F361" s="21"/>
      <c r="G361" s="22">
        <v>832.10267857142844</v>
      </c>
      <c r="I361" s="38"/>
    </row>
    <row r="362" spans="1:9">
      <c r="A362" s="23" t="s">
        <v>1151</v>
      </c>
      <c r="B362" s="65" t="s">
        <v>424</v>
      </c>
      <c r="C362" s="65" t="s">
        <v>425</v>
      </c>
      <c r="D362" s="27" t="s">
        <v>5</v>
      </c>
      <c r="E362" s="25">
        <v>3</v>
      </c>
      <c r="F362" s="25">
        <v>51147.321428571428</v>
      </c>
      <c r="G362" s="26">
        <v>153.44196428571428</v>
      </c>
      <c r="I362" s="39"/>
    </row>
    <row r="363" spans="1:9">
      <c r="A363" s="23" t="s">
        <v>1152</v>
      </c>
      <c r="B363" s="65" t="s">
        <v>424</v>
      </c>
      <c r="C363" s="65" t="s">
        <v>426</v>
      </c>
      <c r="D363" s="27" t="s">
        <v>5</v>
      </c>
      <c r="E363" s="25">
        <v>2</v>
      </c>
      <c r="F363" s="25">
        <v>56136.607142857145</v>
      </c>
      <c r="G363" s="26">
        <v>112.27321428571429</v>
      </c>
      <c r="I363" s="39"/>
    </row>
    <row r="364" spans="1:9">
      <c r="A364" s="23" t="s">
        <v>1153</v>
      </c>
      <c r="B364" s="65" t="s">
        <v>424</v>
      </c>
      <c r="C364" s="65" t="s">
        <v>427</v>
      </c>
      <c r="D364" s="27" t="s">
        <v>5</v>
      </c>
      <c r="E364" s="25">
        <v>2</v>
      </c>
      <c r="F364" s="25">
        <v>56760.714285714283</v>
      </c>
      <c r="G364" s="26">
        <v>113.52142857142857</v>
      </c>
      <c r="I364" s="39"/>
    </row>
    <row r="365" spans="1:9">
      <c r="A365" s="23" t="s">
        <v>1154</v>
      </c>
      <c r="B365" s="65" t="s">
        <v>424</v>
      </c>
      <c r="C365" s="65" t="s">
        <v>428</v>
      </c>
      <c r="D365" s="27" t="s">
        <v>5</v>
      </c>
      <c r="E365" s="25">
        <v>2</v>
      </c>
      <c r="F365" s="25">
        <v>64869.642857142855</v>
      </c>
      <c r="G365" s="26">
        <v>129.7392857142857</v>
      </c>
      <c r="I365" s="39"/>
    </row>
    <row r="366" spans="1:9">
      <c r="A366" s="23" t="s">
        <v>1155</v>
      </c>
      <c r="B366" s="65" t="s">
        <v>429</v>
      </c>
      <c r="C366" s="65" t="s">
        <v>430</v>
      </c>
      <c r="D366" s="27" t="s">
        <v>5</v>
      </c>
      <c r="E366" s="25">
        <v>2</v>
      </c>
      <c r="F366" s="25">
        <v>81085.71428571429</v>
      </c>
      <c r="G366" s="26">
        <v>162.17142857142858</v>
      </c>
      <c r="I366" s="39"/>
    </row>
    <row r="367" spans="1:9">
      <c r="A367" s="23" t="s">
        <v>1156</v>
      </c>
      <c r="B367" s="65" t="s">
        <v>431</v>
      </c>
      <c r="C367" s="65"/>
      <c r="D367" s="27" t="s">
        <v>5</v>
      </c>
      <c r="E367" s="25">
        <v>2</v>
      </c>
      <c r="F367" s="25">
        <v>72977.678571428565</v>
      </c>
      <c r="G367" s="26">
        <v>145.95535714285714</v>
      </c>
      <c r="I367" s="39"/>
    </row>
    <row r="368" spans="1:9">
      <c r="A368" s="23" t="s">
        <v>1157</v>
      </c>
      <c r="B368" s="65" t="s">
        <v>432</v>
      </c>
      <c r="C368" s="65" t="s">
        <v>433</v>
      </c>
      <c r="D368" s="27" t="s">
        <v>5</v>
      </c>
      <c r="E368" s="25">
        <v>3</v>
      </c>
      <c r="F368" s="25">
        <v>5000</v>
      </c>
      <c r="G368" s="26">
        <v>15</v>
      </c>
      <c r="I368" s="39"/>
    </row>
    <row r="369" spans="1:9">
      <c r="A369" s="19"/>
      <c r="B369" s="77" t="s">
        <v>434</v>
      </c>
      <c r="C369" s="62"/>
      <c r="D369" s="20"/>
      <c r="E369" s="21">
        <v>0</v>
      </c>
      <c r="F369" s="21"/>
      <c r="G369" s="22">
        <v>0</v>
      </c>
      <c r="I369" s="39"/>
    </row>
    <row r="370" spans="1:9">
      <c r="A370" s="19"/>
      <c r="B370" s="77" t="s">
        <v>438</v>
      </c>
      <c r="C370" s="62"/>
      <c r="D370" s="20"/>
      <c r="E370" s="21">
        <v>100</v>
      </c>
      <c r="F370" s="21"/>
      <c r="G370" s="22">
        <v>254.75</v>
      </c>
      <c r="I370" s="38"/>
    </row>
    <row r="371" spans="1:9">
      <c r="A371" s="23" t="s">
        <v>1158</v>
      </c>
      <c r="B371" s="65" t="s">
        <v>439</v>
      </c>
      <c r="C371" s="64" t="s">
        <v>440</v>
      </c>
      <c r="D371" s="28" t="s">
        <v>5</v>
      </c>
      <c r="E371" s="25">
        <v>20</v>
      </c>
      <c r="F371" s="25">
        <v>2355.3571428571427</v>
      </c>
      <c r="G371" s="26">
        <v>47.107142857142854</v>
      </c>
      <c r="I371" s="40"/>
    </row>
    <row r="372" spans="1:9">
      <c r="A372" s="23" t="s">
        <v>1159</v>
      </c>
      <c r="B372" s="65" t="s">
        <v>438</v>
      </c>
      <c r="C372" s="64" t="s">
        <v>441</v>
      </c>
      <c r="D372" s="28" t="s">
        <v>5</v>
      </c>
      <c r="E372" s="25">
        <v>20</v>
      </c>
      <c r="F372" s="25">
        <v>2461.6071428571427</v>
      </c>
      <c r="G372" s="26">
        <v>49.232142857142854</v>
      </c>
      <c r="I372" s="39"/>
    </row>
    <row r="373" spans="1:9">
      <c r="A373" s="23" t="s">
        <v>1160</v>
      </c>
      <c r="B373" s="65" t="s">
        <v>438</v>
      </c>
      <c r="C373" s="64" t="s">
        <v>442</v>
      </c>
      <c r="D373" s="28" t="s">
        <v>5</v>
      </c>
      <c r="E373" s="25">
        <v>20</v>
      </c>
      <c r="F373" s="25">
        <v>2568.75</v>
      </c>
      <c r="G373" s="26">
        <v>51.375</v>
      </c>
      <c r="I373" s="39"/>
    </row>
    <row r="374" spans="1:9">
      <c r="A374" s="23" t="s">
        <v>1161</v>
      </c>
      <c r="B374" s="65" t="s">
        <v>438</v>
      </c>
      <c r="C374" s="64" t="s">
        <v>443</v>
      </c>
      <c r="D374" s="28" t="s">
        <v>5</v>
      </c>
      <c r="E374" s="25">
        <v>20</v>
      </c>
      <c r="F374" s="25">
        <v>2568.75</v>
      </c>
      <c r="G374" s="26">
        <v>51.375</v>
      </c>
      <c r="I374" s="39"/>
    </row>
    <row r="375" spans="1:9">
      <c r="A375" s="23" t="s">
        <v>1162</v>
      </c>
      <c r="B375" s="65" t="s">
        <v>438</v>
      </c>
      <c r="C375" s="64" t="s">
        <v>444</v>
      </c>
      <c r="D375" s="28" t="s">
        <v>5</v>
      </c>
      <c r="E375" s="25">
        <v>20</v>
      </c>
      <c r="F375" s="25">
        <v>2783.0357142857142</v>
      </c>
      <c r="G375" s="26">
        <v>55.660714285714285</v>
      </c>
      <c r="I375" s="39"/>
    </row>
    <row r="376" spans="1:9">
      <c r="A376" s="19"/>
      <c r="B376" s="77" t="s">
        <v>6</v>
      </c>
      <c r="C376" s="62"/>
      <c r="D376" s="20"/>
      <c r="E376" s="21">
        <v>45</v>
      </c>
      <c r="F376" s="21"/>
      <c r="G376" s="22">
        <v>744.97321428571422</v>
      </c>
      <c r="I376" s="38"/>
    </row>
    <row r="377" spans="1:9">
      <c r="A377" s="23" t="s">
        <v>1163</v>
      </c>
      <c r="B377" s="65" t="s">
        <v>445</v>
      </c>
      <c r="C377" s="65" t="s">
        <v>448</v>
      </c>
      <c r="D377" s="27" t="s">
        <v>5</v>
      </c>
      <c r="E377" s="25">
        <v>2</v>
      </c>
      <c r="F377" s="25">
        <v>20551.785714285714</v>
      </c>
      <c r="G377" s="26">
        <v>41.103571428571428</v>
      </c>
      <c r="I377" s="39"/>
    </row>
    <row r="378" spans="1:9">
      <c r="A378" s="23" t="s">
        <v>1164</v>
      </c>
      <c r="B378" s="65" t="s">
        <v>449</v>
      </c>
      <c r="C378" s="65" t="s">
        <v>446</v>
      </c>
      <c r="D378" s="27" t="s">
        <v>5</v>
      </c>
      <c r="E378" s="25">
        <v>3</v>
      </c>
      <c r="F378" s="25">
        <v>20551.785714285714</v>
      </c>
      <c r="G378" s="26">
        <v>61.655357142857142</v>
      </c>
      <c r="I378" s="39"/>
    </row>
    <row r="379" spans="1:9">
      <c r="A379" s="23" t="s">
        <v>1165</v>
      </c>
      <c r="B379" s="65" t="s">
        <v>449</v>
      </c>
      <c r="C379" s="65" t="s">
        <v>450</v>
      </c>
      <c r="D379" s="27" t="s">
        <v>5</v>
      </c>
      <c r="E379" s="25">
        <v>15</v>
      </c>
      <c r="F379" s="25">
        <v>15627.678571428571</v>
      </c>
      <c r="G379" s="26">
        <v>234.41517857142856</v>
      </c>
      <c r="I379" s="39"/>
    </row>
    <row r="380" spans="1:9">
      <c r="A380" s="23" t="s">
        <v>1166</v>
      </c>
      <c r="B380" s="65" t="s">
        <v>449</v>
      </c>
      <c r="C380" s="65" t="s">
        <v>451</v>
      </c>
      <c r="D380" s="27" t="s">
        <v>5</v>
      </c>
      <c r="E380" s="25">
        <v>15</v>
      </c>
      <c r="F380" s="25">
        <v>16268.75</v>
      </c>
      <c r="G380" s="26">
        <v>244.03125</v>
      </c>
      <c r="I380" s="39"/>
    </row>
    <row r="381" spans="1:9">
      <c r="A381" s="23" t="s">
        <v>1167</v>
      </c>
      <c r="B381" s="65" t="s">
        <v>449</v>
      </c>
      <c r="C381" s="65" t="s">
        <v>447</v>
      </c>
      <c r="D381" s="27" t="s">
        <v>5</v>
      </c>
      <c r="E381" s="25">
        <v>10</v>
      </c>
      <c r="F381" s="25">
        <v>16376.785714285714</v>
      </c>
      <c r="G381" s="26">
        <v>163.76785714285714</v>
      </c>
      <c r="I381" s="39"/>
    </row>
    <row r="382" spans="1:9">
      <c r="A382" s="19"/>
      <c r="B382" s="77" t="s">
        <v>452</v>
      </c>
      <c r="C382" s="62"/>
      <c r="D382" s="20"/>
      <c r="E382" s="21">
        <v>270</v>
      </c>
      <c r="F382" s="21"/>
      <c r="G382" s="22">
        <v>2813.6741071428569</v>
      </c>
      <c r="I382" s="38"/>
    </row>
    <row r="383" spans="1:9">
      <c r="A383" s="23" t="s">
        <v>1168</v>
      </c>
      <c r="B383" s="65" t="s">
        <v>453</v>
      </c>
      <c r="C383" s="65" t="s">
        <v>454</v>
      </c>
      <c r="D383" s="27" t="s">
        <v>5</v>
      </c>
      <c r="E383" s="25">
        <v>30</v>
      </c>
      <c r="F383" s="25">
        <v>1908.0357142857142</v>
      </c>
      <c r="G383" s="26">
        <v>57.241071428571431</v>
      </c>
      <c r="I383" s="39"/>
    </row>
    <row r="384" spans="1:9">
      <c r="A384" s="23" t="s">
        <v>1169</v>
      </c>
      <c r="B384" s="65" t="s">
        <v>453</v>
      </c>
      <c r="C384" s="65" t="s">
        <v>455</v>
      </c>
      <c r="D384" s="27" t="s">
        <v>5</v>
      </c>
      <c r="E384" s="25">
        <v>20</v>
      </c>
      <c r="F384" s="25">
        <v>2080.3571428571427</v>
      </c>
      <c r="G384" s="26">
        <v>41.607142857142854</v>
      </c>
      <c r="I384" s="39"/>
    </row>
    <row r="385" spans="1:9">
      <c r="A385" s="23" t="s">
        <v>1170</v>
      </c>
      <c r="B385" s="65" t="s">
        <v>453</v>
      </c>
      <c r="C385" s="65" t="s">
        <v>456</v>
      </c>
      <c r="D385" s="27" t="s">
        <v>5</v>
      </c>
      <c r="E385" s="25">
        <v>20</v>
      </c>
      <c r="F385" s="25">
        <v>6743.75</v>
      </c>
      <c r="G385" s="26">
        <v>134.875</v>
      </c>
      <c r="I385" s="39"/>
    </row>
    <row r="386" spans="1:9">
      <c r="A386" s="23" t="s">
        <v>1171</v>
      </c>
      <c r="B386" s="65" t="s">
        <v>453</v>
      </c>
      <c r="C386" s="65" t="s">
        <v>457</v>
      </c>
      <c r="D386" s="27" t="s">
        <v>5</v>
      </c>
      <c r="E386" s="25">
        <v>15</v>
      </c>
      <c r="F386" s="25">
        <v>8134.8214285714284</v>
      </c>
      <c r="G386" s="26">
        <v>122.02232142857142</v>
      </c>
      <c r="I386" s="39"/>
    </row>
    <row r="387" spans="1:9">
      <c r="A387" s="23" t="s">
        <v>1172</v>
      </c>
      <c r="B387" s="65" t="s">
        <v>453</v>
      </c>
      <c r="C387" s="65" t="s">
        <v>458</v>
      </c>
      <c r="D387" s="27" t="s">
        <v>5</v>
      </c>
      <c r="E387" s="25">
        <v>20</v>
      </c>
      <c r="F387" s="25">
        <v>2473.2142857142858</v>
      </c>
      <c r="G387" s="26">
        <v>49.464285714285715</v>
      </c>
      <c r="I387" s="39"/>
    </row>
    <row r="388" spans="1:9">
      <c r="A388" s="23" t="s">
        <v>1173</v>
      </c>
      <c r="B388" s="65" t="s">
        <v>453</v>
      </c>
      <c r="C388" s="65" t="s">
        <v>459</v>
      </c>
      <c r="D388" s="27" t="s">
        <v>5</v>
      </c>
      <c r="E388" s="25">
        <v>10</v>
      </c>
      <c r="F388" s="25">
        <v>6165.1785714285716</v>
      </c>
      <c r="G388" s="26">
        <v>61.651785714285715</v>
      </c>
      <c r="I388" s="39"/>
    </row>
    <row r="389" spans="1:9">
      <c r="A389" s="23" t="s">
        <v>1174</v>
      </c>
      <c r="B389" s="65" t="s">
        <v>453</v>
      </c>
      <c r="C389" s="65" t="s">
        <v>460</v>
      </c>
      <c r="D389" s="27" t="s">
        <v>5</v>
      </c>
      <c r="E389" s="25">
        <v>15</v>
      </c>
      <c r="F389" s="25">
        <v>7300</v>
      </c>
      <c r="G389" s="26">
        <v>109.5</v>
      </c>
      <c r="I389" s="39"/>
    </row>
    <row r="390" spans="1:9">
      <c r="A390" s="23" t="s">
        <v>1175</v>
      </c>
      <c r="B390" s="65" t="s">
        <v>461</v>
      </c>
      <c r="C390" s="65" t="s">
        <v>462</v>
      </c>
      <c r="D390" s="27" t="s">
        <v>5</v>
      </c>
      <c r="E390" s="25">
        <v>35</v>
      </c>
      <c r="F390" s="25">
        <v>4303.5714285714284</v>
      </c>
      <c r="G390" s="26">
        <v>150.625</v>
      </c>
      <c r="I390" s="39"/>
    </row>
    <row r="391" spans="1:9" ht="25.5">
      <c r="A391" s="23" t="s">
        <v>1176</v>
      </c>
      <c r="B391" s="65" t="s">
        <v>9</v>
      </c>
      <c r="C391" s="65" t="s">
        <v>463</v>
      </c>
      <c r="D391" s="27" t="s">
        <v>5</v>
      </c>
      <c r="E391" s="25">
        <v>35</v>
      </c>
      <c r="F391" s="25">
        <v>6101.7857142857147</v>
      </c>
      <c r="G391" s="26">
        <v>213.5625</v>
      </c>
      <c r="I391" s="39"/>
    </row>
    <row r="392" spans="1:9">
      <c r="A392" s="23" t="s">
        <v>1177</v>
      </c>
      <c r="B392" s="65" t="s">
        <v>8</v>
      </c>
      <c r="C392" s="65" t="s">
        <v>464</v>
      </c>
      <c r="D392" s="27" t="s">
        <v>5</v>
      </c>
      <c r="E392" s="25">
        <v>35</v>
      </c>
      <c r="F392" s="25">
        <v>19266.071428571428</v>
      </c>
      <c r="G392" s="26">
        <v>674.3125</v>
      </c>
      <c r="I392" s="39"/>
    </row>
    <row r="393" spans="1:9">
      <c r="A393" s="23" t="s">
        <v>1178</v>
      </c>
      <c r="B393" s="65" t="s">
        <v>461</v>
      </c>
      <c r="C393" s="65" t="s">
        <v>465</v>
      </c>
      <c r="D393" s="27" t="s">
        <v>5</v>
      </c>
      <c r="E393" s="25">
        <v>35</v>
      </c>
      <c r="F393" s="25">
        <v>34251.785714285717</v>
      </c>
      <c r="G393" s="26">
        <v>1198.8125</v>
      </c>
      <c r="I393" s="39"/>
    </row>
    <row r="394" spans="1:9">
      <c r="A394" s="19"/>
      <c r="B394" s="77" t="s">
        <v>466</v>
      </c>
      <c r="C394" s="62"/>
      <c r="D394" s="20"/>
      <c r="E394" s="21">
        <v>157</v>
      </c>
      <c r="F394" s="21">
        <v>0</v>
      </c>
      <c r="G394" s="22">
        <v>2047.5280357142858</v>
      </c>
      <c r="I394" s="38"/>
    </row>
    <row r="395" spans="1:9">
      <c r="A395" s="23" t="s">
        <v>1179</v>
      </c>
      <c r="B395" s="65" t="s">
        <v>467</v>
      </c>
      <c r="C395" s="65" t="s">
        <v>468</v>
      </c>
      <c r="D395" s="27" t="s">
        <v>5</v>
      </c>
      <c r="E395" s="25">
        <v>21</v>
      </c>
      <c r="F395" s="25">
        <v>81345.53571428571</v>
      </c>
      <c r="G395" s="26">
        <v>1708.2562499999999</v>
      </c>
      <c r="I395" s="39"/>
    </row>
    <row r="396" spans="1:9" ht="25.5">
      <c r="A396" s="23" t="s">
        <v>1180</v>
      </c>
      <c r="B396" s="65" t="s">
        <v>470</v>
      </c>
      <c r="C396" s="65" t="s">
        <v>1386</v>
      </c>
      <c r="D396" s="27" t="s">
        <v>38</v>
      </c>
      <c r="E396" s="25">
        <v>10</v>
      </c>
      <c r="F396" s="25">
        <v>1654</v>
      </c>
      <c r="G396" s="26">
        <v>16.54</v>
      </c>
      <c r="I396" s="39"/>
    </row>
    <row r="397" spans="1:9" ht="25.5">
      <c r="A397" s="23" t="s">
        <v>1181</v>
      </c>
      <c r="B397" s="65" t="s">
        <v>470</v>
      </c>
      <c r="C397" s="65" t="s">
        <v>1387</v>
      </c>
      <c r="D397" s="27" t="s">
        <v>38</v>
      </c>
      <c r="E397" s="25">
        <v>10</v>
      </c>
      <c r="F397" s="25">
        <v>2740.1785714285716</v>
      </c>
      <c r="G397" s="26">
        <v>27.401785714285719</v>
      </c>
      <c r="I397" s="39"/>
    </row>
    <row r="398" spans="1:9" ht="25.5">
      <c r="A398" s="23" t="s">
        <v>1182</v>
      </c>
      <c r="B398" s="65" t="s">
        <v>470</v>
      </c>
      <c r="C398" s="65" t="s">
        <v>1388</v>
      </c>
      <c r="D398" s="27" t="s">
        <v>38</v>
      </c>
      <c r="E398" s="25">
        <v>30</v>
      </c>
      <c r="F398" s="25">
        <v>2628</v>
      </c>
      <c r="G398" s="26">
        <v>78.84</v>
      </c>
      <c r="I398" s="39"/>
    </row>
    <row r="399" spans="1:9" ht="25.5">
      <c r="A399" s="23" t="s">
        <v>1183</v>
      </c>
      <c r="B399" s="65" t="s">
        <v>471</v>
      </c>
      <c r="C399" s="65" t="s">
        <v>1389</v>
      </c>
      <c r="D399" s="27" t="s">
        <v>38</v>
      </c>
      <c r="E399" s="25">
        <v>5</v>
      </c>
      <c r="F399" s="25">
        <v>1055</v>
      </c>
      <c r="G399" s="26">
        <v>5.2750000000000004</v>
      </c>
      <c r="I399" s="39"/>
    </row>
    <row r="400" spans="1:9" ht="25.5">
      <c r="A400" s="23" t="s">
        <v>1184</v>
      </c>
      <c r="B400" s="65" t="s">
        <v>471</v>
      </c>
      <c r="C400" s="65" t="s">
        <v>1386</v>
      </c>
      <c r="D400" s="27" t="s">
        <v>38</v>
      </c>
      <c r="E400" s="25">
        <v>15</v>
      </c>
      <c r="F400" s="25">
        <v>1223</v>
      </c>
      <c r="G400" s="26">
        <v>18.344999999999999</v>
      </c>
      <c r="I400" s="39"/>
    </row>
    <row r="401" spans="1:9" ht="25.5">
      <c r="A401" s="23" t="s">
        <v>1185</v>
      </c>
      <c r="B401" s="65" t="s">
        <v>471</v>
      </c>
      <c r="C401" s="65" t="s">
        <v>1387</v>
      </c>
      <c r="D401" s="27" t="s">
        <v>38</v>
      </c>
      <c r="E401" s="25">
        <v>10</v>
      </c>
      <c r="F401" s="25">
        <v>2628</v>
      </c>
      <c r="G401" s="26">
        <v>26.28</v>
      </c>
      <c r="I401" s="39"/>
    </row>
    <row r="402" spans="1:9" ht="25.5">
      <c r="A402" s="23" t="s">
        <v>1186</v>
      </c>
      <c r="B402" s="65" t="s">
        <v>472</v>
      </c>
      <c r="C402" s="65" t="s">
        <v>1386</v>
      </c>
      <c r="D402" s="27" t="s">
        <v>38</v>
      </c>
      <c r="E402" s="25">
        <v>15</v>
      </c>
      <c r="F402" s="25">
        <v>2628</v>
      </c>
      <c r="G402" s="26">
        <v>39.42</v>
      </c>
      <c r="I402" s="39"/>
    </row>
    <row r="403" spans="1:9" ht="25.5">
      <c r="A403" s="23" t="s">
        <v>1187</v>
      </c>
      <c r="B403" s="65" t="s">
        <v>472</v>
      </c>
      <c r="C403" s="65" t="s">
        <v>1387</v>
      </c>
      <c r="D403" s="27" t="s">
        <v>38</v>
      </c>
      <c r="E403" s="25">
        <v>10</v>
      </c>
      <c r="F403" s="25">
        <v>2628</v>
      </c>
      <c r="G403" s="26">
        <v>26.28</v>
      </c>
      <c r="I403" s="39"/>
    </row>
    <row r="404" spans="1:9" ht="25.5">
      <c r="A404" s="23" t="s">
        <v>1188</v>
      </c>
      <c r="B404" s="65" t="s">
        <v>472</v>
      </c>
      <c r="C404" s="65" t="s">
        <v>1390</v>
      </c>
      <c r="D404" s="27" t="s">
        <v>38</v>
      </c>
      <c r="E404" s="25">
        <v>30</v>
      </c>
      <c r="F404" s="25">
        <v>3363</v>
      </c>
      <c r="G404" s="26">
        <v>100.89</v>
      </c>
      <c r="I404" s="39"/>
    </row>
    <row r="405" spans="1:9">
      <c r="A405" s="19"/>
      <c r="B405" s="77" t="s">
        <v>473</v>
      </c>
      <c r="C405" s="62"/>
      <c r="D405" s="20"/>
      <c r="E405" s="21">
        <v>1089</v>
      </c>
      <c r="F405" s="21"/>
      <c r="G405" s="22">
        <v>17272.660642857143</v>
      </c>
      <c r="I405" s="38"/>
    </row>
    <row r="406" spans="1:9" ht="25.5">
      <c r="A406" s="23" t="s">
        <v>1189</v>
      </c>
      <c r="B406" s="65" t="s">
        <v>476</v>
      </c>
      <c r="C406" s="65" t="s">
        <v>477</v>
      </c>
      <c r="D406" s="27" t="s">
        <v>5</v>
      </c>
      <c r="E406" s="25">
        <v>1000</v>
      </c>
      <c r="F406" s="25">
        <v>5822.3214285714284</v>
      </c>
      <c r="G406" s="26">
        <v>5822.3214285714284</v>
      </c>
      <c r="I406" s="39"/>
    </row>
    <row r="407" spans="1:9">
      <c r="A407" s="23" t="s">
        <v>1190</v>
      </c>
      <c r="B407" s="65" t="s">
        <v>478</v>
      </c>
      <c r="C407" s="65" t="s">
        <v>479</v>
      </c>
      <c r="D407" s="27" t="s">
        <v>5</v>
      </c>
      <c r="E407" s="25">
        <v>5</v>
      </c>
      <c r="F407" s="25">
        <v>1720781.25</v>
      </c>
      <c r="G407" s="26">
        <v>8603.90625</v>
      </c>
      <c r="I407" s="39"/>
    </row>
    <row r="408" spans="1:9">
      <c r="A408" s="23" t="s">
        <v>1191</v>
      </c>
      <c r="B408" s="65" t="s">
        <v>480</v>
      </c>
      <c r="C408" s="65" t="s">
        <v>481</v>
      </c>
      <c r="D408" s="32" t="s">
        <v>5</v>
      </c>
      <c r="E408" s="25">
        <v>1</v>
      </c>
      <c r="F408" s="25">
        <v>29540.178571428572</v>
      </c>
      <c r="G408" s="26">
        <v>29.540178571428573</v>
      </c>
      <c r="I408" s="39"/>
    </row>
    <row r="409" spans="1:9" ht="25.5">
      <c r="A409" s="23" t="s">
        <v>1192</v>
      </c>
      <c r="B409" s="65" t="s">
        <v>482</v>
      </c>
      <c r="C409" s="65" t="s">
        <v>483</v>
      </c>
      <c r="D409" s="27" t="s">
        <v>5</v>
      </c>
      <c r="E409" s="25">
        <v>2</v>
      </c>
      <c r="F409" s="25">
        <v>10000</v>
      </c>
      <c r="G409" s="26">
        <v>20</v>
      </c>
      <c r="I409" s="39"/>
    </row>
    <row r="410" spans="1:9">
      <c r="A410" s="23" t="s">
        <v>1193</v>
      </c>
      <c r="B410" s="65" t="s">
        <v>484</v>
      </c>
      <c r="C410" s="65" t="s">
        <v>485</v>
      </c>
      <c r="D410" s="27" t="s">
        <v>5</v>
      </c>
      <c r="E410" s="25">
        <v>2</v>
      </c>
      <c r="F410" s="25">
        <v>10000</v>
      </c>
      <c r="G410" s="26">
        <v>20</v>
      </c>
      <c r="I410" s="39"/>
    </row>
    <row r="411" spans="1:9">
      <c r="A411" s="23" t="s">
        <v>1194</v>
      </c>
      <c r="B411" s="65" t="s">
        <v>486</v>
      </c>
      <c r="C411" s="65" t="s">
        <v>487</v>
      </c>
      <c r="D411" s="27" t="s">
        <v>5</v>
      </c>
      <c r="E411" s="25">
        <v>1</v>
      </c>
      <c r="F411" s="25">
        <v>10000</v>
      </c>
      <c r="G411" s="26">
        <v>10</v>
      </c>
      <c r="I411" s="39"/>
    </row>
    <row r="412" spans="1:9">
      <c r="A412" s="23" t="s">
        <v>1195</v>
      </c>
      <c r="B412" s="65" t="s">
        <v>488</v>
      </c>
      <c r="C412" s="65" t="s">
        <v>489</v>
      </c>
      <c r="D412" s="27" t="s">
        <v>5</v>
      </c>
      <c r="E412" s="25">
        <v>1</v>
      </c>
      <c r="F412" s="25">
        <v>10000</v>
      </c>
      <c r="G412" s="26">
        <v>10</v>
      </c>
      <c r="I412" s="39"/>
    </row>
    <row r="413" spans="1:9">
      <c r="A413" s="23" t="s">
        <v>1196</v>
      </c>
      <c r="B413" s="71" t="s">
        <v>490</v>
      </c>
      <c r="C413" s="64" t="s">
        <v>491</v>
      </c>
      <c r="D413" s="28" t="s">
        <v>5</v>
      </c>
      <c r="E413" s="25">
        <v>2</v>
      </c>
      <c r="F413" s="25">
        <v>932933</v>
      </c>
      <c r="G413" s="26">
        <v>1865.866</v>
      </c>
      <c r="I413" s="39"/>
    </row>
    <row r="414" spans="1:9" ht="25.5">
      <c r="A414" s="23" t="s">
        <v>1197</v>
      </c>
      <c r="B414" s="71" t="s">
        <v>492</v>
      </c>
      <c r="C414" s="71" t="s">
        <v>493</v>
      </c>
      <c r="D414" s="41" t="s">
        <v>38</v>
      </c>
      <c r="E414" s="25">
        <v>10</v>
      </c>
      <c r="F414" s="25">
        <v>19051.785714285714</v>
      </c>
      <c r="G414" s="26">
        <v>190.51785714285714</v>
      </c>
      <c r="I414" s="39"/>
    </row>
    <row r="415" spans="1:9" ht="25.5">
      <c r="A415" s="23" t="s">
        <v>1198</v>
      </c>
      <c r="B415" s="71" t="s">
        <v>494</v>
      </c>
      <c r="C415" s="71" t="s">
        <v>495</v>
      </c>
      <c r="D415" s="41" t="s">
        <v>5</v>
      </c>
      <c r="E415" s="25">
        <v>5</v>
      </c>
      <c r="F415" s="25">
        <v>47980.357142857145</v>
      </c>
      <c r="G415" s="26">
        <v>239.90178571428575</v>
      </c>
      <c r="I415" s="39"/>
    </row>
    <row r="416" spans="1:9" ht="25.5">
      <c r="A416" s="23" t="s">
        <v>1199</v>
      </c>
      <c r="B416" s="64" t="s">
        <v>496</v>
      </c>
      <c r="C416" s="64" t="s">
        <v>497</v>
      </c>
      <c r="D416" s="28" t="s">
        <v>38</v>
      </c>
      <c r="E416" s="25">
        <v>60</v>
      </c>
      <c r="F416" s="25">
        <v>7676.7857142857147</v>
      </c>
      <c r="G416" s="26">
        <v>460.60714285714289</v>
      </c>
      <c r="I416" s="39"/>
    </row>
    <row r="417" spans="1:9">
      <c r="A417" s="19"/>
      <c r="B417" s="77" t="s">
        <v>498</v>
      </c>
      <c r="C417" s="62"/>
      <c r="D417" s="20"/>
      <c r="E417" s="21">
        <v>94</v>
      </c>
      <c r="F417" s="21"/>
      <c r="G417" s="22">
        <v>808.34821428571422</v>
      </c>
      <c r="I417" s="38"/>
    </row>
    <row r="418" spans="1:9" ht="25.5">
      <c r="A418" s="23" t="s">
        <v>1200</v>
      </c>
      <c r="B418" s="65" t="s">
        <v>499</v>
      </c>
      <c r="C418" s="65" t="s">
        <v>500</v>
      </c>
      <c r="D418" s="27" t="s">
        <v>5</v>
      </c>
      <c r="E418" s="25">
        <v>22</v>
      </c>
      <c r="F418" s="25">
        <v>7484.8214285714284</v>
      </c>
      <c r="G418" s="26">
        <v>164.66607142857143</v>
      </c>
      <c r="I418" s="39"/>
    </row>
    <row r="419" spans="1:9" ht="25.5">
      <c r="A419" s="23" t="s">
        <v>1201</v>
      </c>
      <c r="B419" s="65" t="s">
        <v>499</v>
      </c>
      <c r="C419" s="65" t="s">
        <v>501</v>
      </c>
      <c r="D419" s="27" t="s">
        <v>5</v>
      </c>
      <c r="E419" s="25">
        <v>20</v>
      </c>
      <c r="F419" s="25">
        <v>7484.8214285714284</v>
      </c>
      <c r="G419" s="26">
        <v>149.69642857142858</v>
      </c>
      <c r="I419" s="39"/>
    </row>
    <row r="420" spans="1:9" ht="25.5">
      <c r="A420" s="23" t="s">
        <v>1202</v>
      </c>
      <c r="B420" s="65" t="s">
        <v>499</v>
      </c>
      <c r="C420" s="65" t="s">
        <v>502</v>
      </c>
      <c r="D420" s="27" t="s">
        <v>5</v>
      </c>
      <c r="E420" s="25">
        <v>12</v>
      </c>
      <c r="F420" s="25">
        <v>7484.8214285714284</v>
      </c>
      <c r="G420" s="26">
        <v>89.81785714285715</v>
      </c>
      <c r="I420" s="39"/>
    </row>
    <row r="421" spans="1:9" ht="25.5">
      <c r="A421" s="23" t="s">
        <v>1203</v>
      </c>
      <c r="B421" s="65" t="s">
        <v>499</v>
      </c>
      <c r="C421" s="65" t="s">
        <v>503</v>
      </c>
      <c r="D421" s="27" t="s">
        <v>5</v>
      </c>
      <c r="E421" s="25">
        <v>12</v>
      </c>
      <c r="F421" s="25">
        <v>7484.8214285714284</v>
      </c>
      <c r="G421" s="26">
        <v>89.81785714285715</v>
      </c>
      <c r="I421" s="39"/>
    </row>
    <row r="422" spans="1:9" ht="25.5">
      <c r="A422" s="23" t="s">
        <v>1204</v>
      </c>
      <c r="B422" s="65" t="s">
        <v>499</v>
      </c>
      <c r="C422" s="65" t="s">
        <v>504</v>
      </c>
      <c r="D422" s="27" t="s">
        <v>5</v>
      </c>
      <c r="E422" s="25">
        <v>10</v>
      </c>
      <c r="F422" s="25">
        <v>11226.785714285714</v>
      </c>
      <c r="G422" s="26">
        <v>112.26785714285712</v>
      </c>
      <c r="I422" s="39"/>
    </row>
    <row r="423" spans="1:9" ht="25.5">
      <c r="A423" s="23" t="s">
        <v>1205</v>
      </c>
      <c r="B423" s="65" t="s">
        <v>499</v>
      </c>
      <c r="C423" s="65" t="s">
        <v>505</v>
      </c>
      <c r="D423" s="27" t="s">
        <v>5</v>
      </c>
      <c r="E423" s="25">
        <v>4</v>
      </c>
      <c r="F423" s="25">
        <v>11226.785714285714</v>
      </c>
      <c r="G423" s="26">
        <v>44.907142857142858</v>
      </c>
      <c r="I423" s="39"/>
    </row>
    <row r="424" spans="1:9" ht="25.5">
      <c r="A424" s="23" t="s">
        <v>1206</v>
      </c>
      <c r="B424" s="65" t="s">
        <v>499</v>
      </c>
      <c r="C424" s="65" t="s">
        <v>506</v>
      </c>
      <c r="D424" s="27" t="s">
        <v>5</v>
      </c>
      <c r="E424" s="25">
        <v>4</v>
      </c>
      <c r="F424" s="25">
        <v>11226.785714285714</v>
      </c>
      <c r="G424" s="26">
        <v>44.907142857142858</v>
      </c>
      <c r="I424" s="39"/>
    </row>
    <row r="425" spans="1:9">
      <c r="A425" s="23" t="s">
        <v>1207</v>
      </c>
      <c r="B425" s="65" t="s">
        <v>499</v>
      </c>
      <c r="C425" s="65" t="s">
        <v>507</v>
      </c>
      <c r="D425" s="32" t="s">
        <v>5</v>
      </c>
      <c r="E425" s="25">
        <v>5</v>
      </c>
      <c r="F425" s="25">
        <v>11226.785714285714</v>
      </c>
      <c r="G425" s="26">
        <v>56.133928571428562</v>
      </c>
      <c r="I425" s="39"/>
    </row>
    <row r="426" spans="1:9">
      <c r="A426" s="23" t="s">
        <v>1208</v>
      </c>
      <c r="B426" s="65" t="s">
        <v>499</v>
      </c>
      <c r="C426" s="65" t="s">
        <v>508</v>
      </c>
      <c r="D426" s="32" t="s">
        <v>5</v>
      </c>
      <c r="E426" s="25">
        <v>5</v>
      </c>
      <c r="F426" s="25">
        <v>11226.785714285714</v>
      </c>
      <c r="G426" s="26">
        <v>56.133928571428562</v>
      </c>
      <c r="I426" s="39"/>
    </row>
    <row r="427" spans="1:9">
      <c r="A427" s="19"/>
      <c r="B427" s="77" t="s">
        <v>509</v>
      </c>
      <c r="C427" s="62"/>
      <c r="D427" s="20"/>
      <c r="E427" s="21">
        <v>55</v>
      </c>
      <c r="F427" s="21"/>
      <c r="G427" s="22">
        <v>275</v>
      </c>
      <c r="I427" s="38"/>
    </row>
    <row r="428" spans="1:9" ht="25.5">
      <c r="A428" s="23" t="s">
        <v>1209</v>
      </c>
      <c r="B428" s="65" t="s">
        <v>510</v>
      </c>
      <c r="C428" s="65"/>
      <c r="D428" s="27" t="s">
        <v>511</v>
      </c>
      <c r="E428" s="25">
        <v>50</v>
      </c>
      <c r="F428" s="25">
        <v>5000</v>
      </c>
      <c r="G428" s="26">
        <v>250</v>
      </c>
      <c r="I428" s="39"/>
    </row>
    <row r="429" spans="1:9" ht="25.5">
      <c r="A429" s="23" t="s">
        <v>1210</v>
      </c>
      <c r="B429" s="65" t="s">
        <v>512</v>
      </c>
      <c r="C429" s="65" t="s">
        <v>513</v>
      </c>
      <c r="D429" s="27" t="s">
        <v>38</v>
      </c>
      <c r="E429" s="25">
        <v>5</v>
      </c>
      <c r="F429" s="25">
        <v>5000</v>
      </c>
      <c r="G429" s="26">
        <v>25</v>
      </c>
      <c r="I429" s="39"/>
    </row>
    <row r="430" spans="1:9">
      <c r="A430" s="19"/>
      <c r="B430" s="77" t="s">
        <v>514</v>
      </c>
      <c r="C430" s="62"/>
      <c r="D430" s="20"/>
      <c r="E430" s="21">
        <v>775</v>
      </c>
      <c r="F430" s="21"/>
      <c r="G430" s="22">
        <v>5645.5330357142857</v>
      </c>
      <c r="I430" s="38"/>
    </row>
    <row r="431" spans="1:9" ht="25.5">
      <c r="A431" s="23" t="s">
        <v>1211</v>
      </c>
      <c r="B431" s="65" t="s">
        <v>515</v>
      </c>
      <c r="C431" s="65" t="s">
        <v>516</v>
      </c>
      <c r="D431" s="27" t="s">
        <v>5</v>
      </c>
      <c r="E431" s="25">
        <v>10</v>
      </c>
      <c r="F431" s="25">
        <v>4282.1428571428569</v>
      </c>
      <c r="G431" s="26">
        <v>42.821428571428562</v>
      </c>
      <c r="I431" s="39"/>
    </row>
    <row r="432" spans="1:9" ht="25.5">
      <c r="A432" s="23" t="s">
        <v>1212</v>
      </c>
      <c r="B432" s="65" t="s">
        <v>515</v>
      </c>
      <c r="C432" s="65" t="s">
        <v>517</v>
      </c>
      <c r="D432" s="27" t="s">
        <v>5</v>
      </c>
      <c r="E432" s="25">
        <v>10</v>
      </c>
      <c r="F432" s="25">
        <v>6422.3214285714284</v>
      </c>
      <c r="G432" s="26">
        <v>64.223214285714278</v>
      </c>
      <c r="I432" s="39"/>
    </row>
    <row r="433" spans="1:9" ht="25.5">
      <c r="A433" s="23" t="s">
        <v>1213</v>
      </c>
      <c r="B433" s="65" t="s">
        <v>515</v>
      </c>
      <c r="C433" s="65" t="s">
        <v>518</v>
      </c>
      <c r="D433" s="27" t="s">
        <v>5</v>
      </c>
      <c r="E433" s="25">
        <v>10</v>
      </c>
      <c r="F433" s="25">
        <v>13914.285714285714</v>
      </c>
      <c r="G433" s="26">
        <v>139.14285714285714</v>
      </c>
      <c r="I433" s="39"/>
    </row>
    <row r="434" spans="1:9" ht="25.5">
      <c r="A434" s="23" t="s">
        <v>1214</v>
      </c>
      <c r="B434" s="65" t="s">
        <v>515</v>
      </c>
      <c r="C434" s="65" t="s">
        <v>519</v>
      </c>
      <c r="D434" s="27" t="s">
        <v>5</v>
      </c>
      <c r="E434" s="25">
        <v>10</v>
      </c>
      <c r="F434" s="25">
        <v>13914.285714285714</v>
      </c>
      <c r="G434" s="26">
        <v>139.14285714285714</v>
      </c>
      <c r="I434" s="40"/>
    </row>
    <row r="435" spans="1:9" ht="25.5">
      <c r="A435" s="23" t="s">
        <v>1215</v>
      </c>
      <c r="B435" s="65" t="s">
        <v>520</v>
      </c>
      <c r="C435" s="65" t="s">
        <v>521</v>
      </c>
      <c r="D435" s="27" t="s">
        <v>5</v>
      </c>
      <c r="E435" s="25">
        <v>50</v>
      </c>
      <c r="F435" s="25">
        <v>2461.6071428571427</v>
      </c>
      <c r="G435" s="26">
        <v>123.08035714285712</v>
      </c>
      <c r="I435" s="40"/>
    </row>
    <row r="436" spans="1:9" ht="38.25">
      <c r="A436" s="23" t="s">
        <v>1216</v>
      </c>
      <c r="B436" s="65" t="s">
        <v>522</v>
      </c>
      <c r="C436" s="65" t="s">
        <v>521</v>
      </c>
      <c r="D436" s="27" t="s">
        <v>5</v>
      </c>
      <c r="E436" s="25">
        <v>50</v>
      </c>
      <c r="F436" s="25">
        <v>25000</v>
      </c>
      <c r="G436" s="26">
        <v>1250</v>
      </c>
      <c r="I436" s="40"/>
    </row>
    <row r="437" spans="1:9" ht="25.5">
      <c r="A437" s="23" t="s">
        <v>1217</v>
      </c>
      <c r="B437" s="65" t="s">
        <v>523</v>
      </c>
      <c r="C437" s="65" t="s">
        <v>521</v>
      </c>
      <c r="D437" s="27" t="s">
        <v>5</v>
      </c>
      <c r="E437" s="25">
        <v>20</v>
      </c>
      <c r="F437" s="25">
        <v>2000</v>
      </c>
      <c r="G437" s="26">
        <v>40</v>
      </c>
      <c r="I437" s="40"/>
    </row>
    <row r="438" spans="1:9">
      <c r="A438" s="23" t="s">
        <v>1218</v>
      </c>
      <c r="B438" s="65" t="s">
        <v>524</v>
      </c>
      <c r="C438" s="65" t="s">
        <v>525</v>
      </c>
      <c r="D438" s="27" t="s">
        <v>5</v>
      </c>
      <c r="E438" s="25">
        <v>2</v>
      </c>
      <c r="F438" s="25">
        <v>34915.178571428572</v>
      </c>
      <c r="G438" s="26">
        <v>69.830357142857139</v>
      </c>
      <c r="I438" s="40"/>
    </row>
    <row r="439" spans="1:9" ht="25.5">
      <c r="A439" s="23" t="s">
        <v>1219</v>
      </c>
      <c r="B439" s="65" t="s">
        <v>526</v>
      </c>
      <c r="C439" s="65" t="s">
        <v>527</v>
      </c>
      <c r="D439" s="27" t="s">
        <v>5</v>
      </c>
      <c r="E439" s="25">
        <v>2</v>
      </c>
      <c r="F439" s="25">
        <v>10916.964285714286</v>
      </c>
      <c r="G439" s="26">
        <v>21.833928571428572</v>
      </c>
      <c r="I439" s="40"/>
    </row>
    <row r="440" spans="1:9" ht="25.5">
      <c r="A440" s="23" t="s">
        <v>1220</v>
      </c>
      <c r="B440" s="65" t="s">
        <v>529</v>
      </c>
      <c r="C440" s="65" t="s">
        <v>528</v>
      </c>
      <c r="D440" s="27" t="s">
        <v>5</v>
      </c>
      <c r="E440" s="25">
        <v>10</v>
      </c>
      <c r="F440" s="25">
        <v>1000</v>
      </c>
      <c r="G440" s="26">
        <v>10</v>
      </c>
      <c r="I440" s="40"/>
    </row>
    <row r="441" spans="1:9" ht="25.5">
      <c r="A441" s="23" t="s">
        <v>1221</v>
      </c>
      <c r="B441" s="65" t="s">
        <v>530</v>
      </c>
      <c r="C441" s="65" t="s">
        <v>531</v>
      </c>
      <c r="D441" s="27" t="s">
        <v>5</v>
      </c>
      <c r="E441" s="25">
        <v>500</v>
      </c>
      <c r="F441" s="25">
        <v>4000</v>
      </c>
      <c r="G441" s="26">
        <v>2000</v>
      </c>
      <c r="I441" s="40"/>
    </row>
    <row r="442" spans="1:9" ht="25.5">
      <c r="A442" s="23" t="s">
        <v>1222</v>
      </c>
      <c r="B442" s="65" t="s">
        <v>532</v>
      </c>
      <c r="C442" s="65" t="s">
        <v>533</v>
      </c>
      <c r="D442" s="27" t="s">
        <v>5</v>
      </c>
      <c r="E442" s="25">
        <v>2</v>
      </c>
      <c r="F442" s="25">
        <v>155506.25</v>
      </c>
      <c r="G442" s="26">
        <v>311.01249999999999</v>
      </c>
      <c r="I442" s="40"/>
    </row>
    <row r="443" spans="1:9">
      <c r="A443" s="23" t="s">
        <v>1223</v>
      </c>
      <c r="B443" s="65" t="s">
        <v>534</v>
      </c>
      <c r="C443" s="65" t="s">
        <v>535</v>
      </c>
      <c r="D443" s="27" t="s">
        <v>5</v>
      </c>
      <c r="E443" s="25">
        <v>5</v>
      </c>
      <c r="F443" s="25">
        <v>48650.892857142855</v>
      </c>
      <c r="G443" s="26">
        <v>243.25446428571425</v>
      </c>
      <c r="I443" s="40"/>
    </row>
    <row r="444" spans="1:9" ht="25.5">
      <c r="A444" s="23" t="s">
        <v>1224</v>
      </c>
      <c r="B444" s="65" t="s">
        <v>536</v>
      </c>
      <c r="C444" s="65" t="s">
        <v>537</v>
      </c>
      <c r="D444" s="27" t="s">
        <v>5</v>
      </c>
      <c r="E444" s="25">
        <v>1</v>
      </c>
      <c r="F444" s="25">
        <v>48650.892857142855</v>
      </c>
      <c r="G444" s="26">
        <v>48.650892857142857</v>
      </c>
      <c r="I444" s="40"/>
    </row>
    <row r="445" spans="1:9" ht="25.5">
      <c r="A445" s="23" t="s">
        <v>1225</v>
      </c>
      <c r="B445" s="65" t="s">
        <v>538</v>
      </c>
      <c r="C445" s="65" t="s">
        <v>539</v>
      </c>
      <c r="D445" s="27" t="s">
        <v>5</v>
      </c>
      <c r="E445" s="25">
        <v>5</v>
      </c>
      <c r="F445" s="25">
        <v>62038.392857142855</v>
      </c>
      <c r="G445" s="26">
        <v>310.19196428571428</v>
      </c>
      <c r="I445" s="40"/>
    </row>
    <row r="446" spans="1:9" ht="25.5">
      <c r="A446" s="23" t="s">
        <v>1226</v>
      </c>
      <c r="B446" s="65" t="s">
        <v>538</v>
      </c>
      <c r="C446" s="65" t="s">
        <v>540</v>
      </c>
      <c r="D446" s="27" t="s">
        <v>5</v>
      </c>
      <c r="E446" s="25">
        <v>25</v>
      </c>
      <c r="F446" s="25">
        <v>15476.785714285714</v>
      </c>
      <c r="G446" s="26">
        <v>386.91964285714283</v>
      </c>
      <c r="I446" s="40"/>
    </row>
    <row r="447" spans="1:9">
      <c r="A447" s="23" t="s">
        <v>1227</v>
      </c>
      <c r="B447" s="65" t="s">
        <v>524</v>
      </c>
      <c r="C447" s="65" t="s">
        <v>525</v>
      </c>
      <c r="D447" s="27" t="s">
        <v>5</v>
      </c>
      <c r="E447" s="25">
        <v>2</v>
      </c>
      <c r="F447" s="25">
        <v>34915.178571428572</v>
      </c>
      <c r="G447" s="26">
        <v>69.830357142857139</v>
      </c>
      <c r="I447" s="40"/>
    </row>
    <row r="448" spans="1:9">
      <c r="A448" s="23" t="s">
        <v>1228</v>
      </c>
      <c r="B448" s="65" t="s">
        <v>541</v>
      </c>
      <c r="C448" s="65" t="s">
        <v>542</v>
      </c>
      <c r="D448" s="27" t="s">
        <v>5</v>
      </c>
      <c r="E448" s="25">
        <v>5</v>
      </c>
      <c r="F448" s="25">
        <v>7500</v>
      </c>
      <c r="G448" s="26">
        <v>37.5</v>
      </c>
      <c r="I448" s="40"/>
    </row>
    <row r="449" spans="1:9">
      <c r="A449" s="23" t="s">
        <v>1229</v>
      </c>
      <c r="B449" s="65" t="s">
        <v>541</v>
      </c>
      <c r="C449" s="65" t="s">
        <v>543</v>
      </c>
      <c r="D449" s="27" t="s">
        <v>5</v>
      </c>
      <c r="E449" s="25">
        <v>5</v>
      </c>
      <c r="F449" s="25">
        <v>7500</v>
      </c>
      <c r="G449" s="26">
        <v>37.5</v>
      </c>
      <c r="I449" s="40"/>
    </row>
    <row r="450" spans="1:9">
      <c r="A450" s="23" t="s">
        <v>1230</v>
      </c>
      <c r="B450" s="65" t="s">
        <v>544</v>
      </c>
      <c r="C450" s="65" t="s">
        <v>545</v>
      </c>
      <c r="D450" s="27" t="s">
        <v>5</v>
      </c>
      <c r="E450" s="25">
        <v>5</v>
      </c>
      <c r="F450" s="25">
        <v>42814.285714285717</v>
      </c>
      <c r="G450" s="26">
        <v>214.07142857142858</v>
      </c>
      <c r="I450" s="39"/>
    </row>
    <row r="451" spans="1:9">
      <c r="A451" s="23" t="s">
        <v>1231</v>
      </c>
      <c r="B451" s="65" t="s">
        <v>546</v>
      </c>
      <c r="C451" s="65" t="s">
        <v>547</v>
      </c>
      <c r="D451" s="27" t="s">
        <v>5</v>
      </c>
      <c r="E451" s="25">
        <v>10</v>
      </c>
      <c r="F451" s="25">
        <v>4086.6071428571427</v>
      </c>
      <c r="G451" s="26">
        <v>40.866071428571431</v>
      </c>
      <c r="I451" s="39"/>
    </row>
    <row r="452" spans="1:9" ht="51">
      <c r="A452" s="23" t="s">
        <v>1232</v>
      </c>
      <c r="B452" s="65" t="s">
        <v>548</v>
      </c>
      <c r="C452" s="65" t="s">
        <v>549</v>
      </c>
      <c r="D452" s="27" t="s">
        <v>5</v>
      </c>
      <c r="E452" s="25">
        <v>5</v>
      </c>
      <c r="F452" s="25">
        <v>4566.0714285714284</v>
      </c>
      <c r="G452" s="26">
        <v>22.830357142857142</v>
      </c>
      <c r="I452" s="39"/>
    </row>
    <row r="453" spans="1:9" ht="51">
      <c r="A453" s="23" t="s">
        <v>1233</v>
      </c>
      <c r="B453" s="65" t="s">
        <v>548</v>
      </c>
      <c r="C453" s="65" t="s">
        <v>549</v>
      </c>
      <c r="D453" s="27" t="s">
        <v>5</v>
      </c>
      <c r="E453" s="25">
        <v>5</v>
      </c>
      <c r="F453" s="25">
        <v>4566.0714285714284</v>
      </c>
      <c r="G453" s="26">
        <v>22.830357142857142</v>
      </c>
      <c r="I453" s="39"/>
    </row>
    <row r="454" spans="1:9">
      <c r="A454" s="19"/>
      <c r="B454" s="77" t="s">
        <v>550</v>
      </c>
      <c r="C454" s="62"/>
      <c r="D454" s="20"/>
      <c r="E454" s="21">
        <v>505</v>
      </c>
      <c r="F454" s="21"/>
      <c r="G454" s="22">
        <v>14877.628457142859</v>
      </c>
      <c r="I454" s="38"/>
    </row>
    <row r="455" spans="1:9" ht="38.25">
      <c r="A455" s="23" t="s">
        <v>1234</v>
      </c>
      <c r="B455" s="65" t="s">
        <v>551</v>
      </c>
      <c r="C455" s="65" t="s">
        <v>552</v>
      </c>
      <c r="D455" s="27" t="s">
        <v>5</v>
      </c>
      <c r="E455" s="25">
        <v>1</v>
      </c>
      <c r="F455" s="25">
        <v>517241.07142857142</v>
      </c>
      <c r="G455" s="26">
        <v>517.24107142857144</v>
      </c>
    </row>
    <row r="456" spans="1:9" ht="51">
      <c r="A456" s="23" t="s">
        <v>1235</v>
      </c>
      <c r="B456" s="65" t="s">
        <v>553</v>
      </c>
      <c r="C456" s="65" t="s">
        <v>554</v>
      </c>
      <c r="D456" s="27" t="s">
        <v>5</v>
      </c>
      <c r="E456" s="25">
        <v>2</v>
      </c>
      <c r="F456" s="25">
        <v>1637928.5714285714</v>
      </c>
      <c r="G456" s="26">
        <v>3275.8571428571427</v>
      </c>
    </row>
    <row r="457" spans="1:9" ht="25.5">
      <c r="A457" s="23" t="s">
        <v>1236</v>
      </c>
      <c r="B457" s="65" t="s">
        <v>555</v>
      </c>
      <c r="C457" s="65" t="s">
        <v>556</v>
      </c>
      <c r="D457" s="27" t="s">
        <v>5</v>
      </c>
      <c r="E457" s="25">
        <v>20</v>
      </c>
      <c r="F457" s="25">
        <v>46106.25</v>
      </c>
      <c r="G457" s="26">
        <v>922.125</v>
      </c>
    </row>
    <row r="458" spans="1:9">
      <c r="A458" s="23" t="s">
        <v>1237</v>
      </c>
      <c r="B458" s="65" t="s">
        <v>558</v>
      </c>
      <c r="C458" s="65" t="s">
        <v>558</v>
      </c>
      <c r="D458" s="27" t="s">
        <v>559</v>
      </c>
      <c r="E458" s="25">
        <v>50</v>
      </c>
      <c r="F458" s="25">
        <v>200</v>
      </c>
      <c r="G458" s="26">
        <v>10</v>
      </c>
    </row>
    <row r="459" spans="1:9">
      <c r="A459" s="23" t="s">
        <v>1238</v>
      </c>
      <c r="B459" s="65" t="s">
        <v>560</v>
      </c>
      <c r="C459" s="65" t="s">
        <v>561</v>
      </c>
      <c r="D459" s="27" t="s">
        <v>5</v>
      </c>
      <c r="E459" s="25">
        <v>5</v>
      </c>
      <c r="F459" s="25">
        <v>200</v>
      </c>
      <c r="G459" s="26">
        <v>1</v>
      </c>
    </row>
    <row r="460" spans="1:9">
      <c r="A460" s="23" t="s">
        <v>1239</v>
      </c>
      <c r="B460" s="65" t="s">
        <v>560</v>
      </c>
      <c r="C460" s="65" t="s">
        <v>562</v>
      </c>
      <c r="D460" s="27" t="s">
        <v>5</v>
      </c>
      <c r="E460" s="25">
        <v>5</v>
      </c>
      <c r="F460" s="25">
        <v>200</v>
      </c>
      <c r="G460" s="26">
        <v>1</v>
      </c>
    </row>
    <row r="461" spans="1:9">
      <c r="A461" s="23" t="s">
        <v>1240</v>
      </c>
      <c r="B461" s="65" t="s">
        <v>563</v>
      </c>
      <c r="C461" s="65" t="s">
        <v>564</v>
      </c>
      <c r="D461" s="27" t="s">
        <v>5</v>
      </c>
      <c r="E461" s="25">
        <v>10</v>
      </c>
      <c r="F461" s="25">
        <v>6422.3214285714284</v>
      </c>
      <c r="G461" s="26">
        <v>64.223214285714278</v>
      </c>
    </row>
    <row r="462" spans="1:9" ht="25.5">
      <c r="A462" s="23" t="s">
        <v>1241</v>
      </c>
      <c r="B462" s="65" t="s">
        <v>566</v>
      </c>
      <c r="C462" s="65" t="s">
        <v>567</v>
      </c>
      <c r="D462" s="27" t="s">
        <v>5</v>
      </c>
      <c r="E462" s="25">
        <v>20</v>
      </c>
      <c r="F462" s="25">
        <v>2200</v>
      </c>
      <c r="G462" s="26">
        <v>44</v>
      </c>
    </row>
    <row r="463" spans="1:9" ht="25.5">
      <c r="A463" s="23" t="s">
        <v>1242</v>
      </c>
      <c r="B463" s="65" t="s">
        <v>566</v>
      </c>
      <c r="C463" s="65" t="s">
        <v>568</v>
      </c>
      <c r="D463" s="27" t="s">
        <v>5</v>
      </c>
      <c r="E463" s="25">
        <v>20</v>
      </c>
      <c r="F463" s="25">
        <v>1777.6785714285713</v>
      </c>
      <c r="G463" s="26">
        <v>35.553571428571431</v>
      </c>
    </row>
    <row r="464" spans="1:9" ht="25.5">
      <c r="A464" s="23" t="s">
        <v>1243</v>
      </c>
      <c r="B464" s="65" t="s">
        <v>566</v>
      </c>
      <c r="C464" s="65" t="s">
        <v>569</v>
      </c>
      <c r="D464" s="27" t="s">
        <v>5</v>
      </c>
      <c r="E464" s="25">
        <v>20</v>
      </c>
      <c r="F464" s="25">
        <v>1777.6785714285713</v>
      </c>
      <c r="G464" s="26">
        <v>35.553571428571431</v>
      </c>
    </row>
    <row r="465" spans="1:9">
      <c r="A465" s="23" t="s">
        <v>1244</v>
      </c>
      <c r="B465" s="65" t="s">
        <v>570</v>
      </c>
      <c r="C465" s="65" t="s">
        <v>571</v>
      </c>
      <c r="D465" s="27" t="s">
        <v>5</v>
      </c>
      <c r="E465" s="25">
        <v>18</v>
      </c>
      <c r="F465" s="25">
        <v>80837.5</v>
      </c>
      <c r="G465" s="26">
        <v>1455.075</v>
      </c>
    </row>
    <row r="466" spans="1:9">
      <c r="A466" s="23" t="s">
        <v>1245</v>
      </c>
      <c r="B466" s="65" t="s">
        <v>572</v>
      </c>
      <c r="C466" s="65" t="s">
        <v>573</v>
      </c>
      <c r="D466" s="27" t="s">
        <v>5</v>
      </c>
      <c r="E466" s="25">
        <v>9</v>
      </c>
      <c r="F466" s="25">
        <v>105087.5</v>
      </c>
      <c r="G466" s="26">
        <v>945.78750000000002</v>
      </c>
      <c r="I466" s="3"/>
    </row>
    <row r="467" spans="1:9">
      <c r="A467" s="23" t="s">
        <v>1246</v>
      </c>
      <c r="B467" s="65" t="s">
        <v>574</v>
      </c>
      <c r="C467" s="65" t="s">
        <v>575</v>
      </c>
      <c r="D467" s="27" t="s">
        <v>5</v>
      </c>
      <c r="E467" s="25">
        <v>2</v>
      </c>
      <c r="F467" s="25">
        <v>16000</v>
      </c>
      <c r="G467" s="26">
        <v>32</v>
      </c>
      <c r="I467" s="3"/>
    </row>
    <row r="468" spans="1:9" ht="25.5">
      <c r="A468" s="23" t="s">
        <v>1247</v>
      </c>
      <c r="B468" s="65" t="s">
        <v>574</v>
      </c>
      <c r="C468" s="65" t="s">
        <v>576</v>
      </c>
      <c r="D468" s="27" t="s">
        <v>5</v>
      </c>
      <c r="E468" s="25">
        <v>4</v>
      </c>
      <c r="F468" s="25">
        <v>59258.928571428572</v>
      </c>
      <c r="G468" s="26">
        <v>237.03571428571428</v>
      </c>
      <c r="I468" s="3"/>
    </row>
    <row r="469" spans="1:9" ht="25.5">
      <c r="A469" s="23" t="s">
        <v>1248</v>
      </c>
      <c r="B469" s="65" t="s">
        <v>577</v>
      </c>
      <c r="C469" s="65" t="s">
        <v>578</v>
      </c>
      <c r="D469" s="27" t="s">
        <v>579</v>
      </c>
      <c r="E469" s="25">
        <v>15</v>
      </c>
      <c r="F469" s="25">
        <v>58785.714285714283</v>
      </c>
      <c r="G469" s="26">
        <v>881.78571428571422</v>
      </c>
      <c r="I469" s="3"/>
    </row>
    <row r="470" spans="1:9">
      <c r="A470" s="23" t="s">
        <v>1249</v>
      </c>
      <c r="B470" s="65" t="s">
        <v>580</v>
      </c>
      <c r="C470" s="65" t="s">
        <v>581</v>
      </c>
      <c r="D470" s="27" t="s">
        <v>469</v>
      </c>
      <c r="E470" s="25">
        <v>10</v>
      </c>
      <c r="F470" s="25">
        <v>91794.642857142855</v>
      </c>
      <c r="G470" s="26">
        <v>917.94642857142856</v>
      </c>
      <c r="I470" s="3"/>
    </row>
    <row r="471" spans="1:9" ht="25.5">
      <c r="A471" s="23" t="s">
        <v>1250</v>
      </c>
      <c r="B471" s="64" t="s">
        <v>582</v>
      </c>
      <c r="C471" s="64" t="s">
        <v>583</v>
      </c>
      <c r="D471" s="27" t="s">
        <v>5</v>
      </c>
      <c r="E471" s="25">
        <v>2</v>
      </c>
      <c r="F471" s="25">
        <v>148094.64285714287</v>
      </c>
      <c r="G471" s="26">
        <v>296.18928571428575</v>
      </c>
      <c r="I471" s="3"/>
    </row>
    <row r="472" spans="1:9" ht="25.5">
      <c r="A472" s="23" t="s">
        <v>1251</v>
      </c>
      <c r="B472" s="64" t="s">
        <v>236</v>
      </c>
      <c r="C472" s="64" t="s">
        <v>584</v>
      </c>
      <c r="D472" s="27" t="s">
        <v>142</v>
      </c>
      <c r="E472" s="25">
        <v>40</v>
      </c>
      <c r="F472" s="25">
        <v>5000</v>
      </c>
      <c r="G472" s="26">
        <v>200</v>
      </c>
      <c r="I472" s="3"/>
    </row>
    <row r="473" spans="1:9" ht="25.5">
      <c r="A473" s="23" t="s">
        <v>1252</v>
      </c>
      <c r="B473" s="64" t="s">
        <v>236</v>
      </c>
      <c r="C473" s="64" t="s">
        <v>237</v>
      </c>
      <c r="D473" s="27" t="s">
        <v>142</v>
      </c>
      <c r="E473" s="25">
        <v>20</v>
      </c>
      <c r="F473" s="25">
        <v>700</v>
      </c>
      <c r="G473" s="26">
        <v>14</v>
      </c>
      <c r="I473" s="3"/>
    </row>
    <row r="474" spans="1:9" ht="25.5">
      <c r="A474" s="23" t="s">
        <v>1253</v>
      </c>
      <c r="B474" s="64" t="s">
        <v>236</v>
      </c>
      <c r="C474" s="64" t="s">
        <v>585</v>
      </c>
      <c r="D474" s="27" t="s">
        <v>142</v>
      </c>
      <c r="E474" s="25">
        <v>80</v>
      </c>
      <c r="F474" s="25">
        <v>5000</v>
      </c>
      <c r="G474" s="26">
        <v>400</v>
      </c>
      <c r="I474" s="3"/>
    </row>
    <row r="475" spans="1:9" ht="25.5">
      <c r="A475" s="23" t="s">
        <v>1254</v>
      </c>
      <c r="B475" s="64" t="s">
        <v>586</v>
      </c>
      <c r="C475" s="64" t="s">
        <v>587</v>
      </c>
      <c r="D475" s="27" t="s">
        <v>5</v>
      </c>
      <c r="E475" s="25">
        <v>20</v>
      </c>
      <c r="F475" s="25">
        <v>3362.23</v>
      </c>
      <c r="G475" s="26">
        <v>67.244600000000005</v>
      </c>
      <c r="I475" s="3"/>
    </row>
    <row r="476" spans="1:9" ht="25.5">
      <c r="A476" s="23" t="s">
        <v>1255</v>
      </c>
      <c r="B476" s="64" t="s">
        <v>588</v>
      </c>
      <c r="C476" s="64"/>
      <c r="D476" s="27" t="s">
        <v>21</v>
      </c>
      <c r="E476" s="25">
        <v>10</v>
      </c>
      <c r="F476" s="25">
        <v>277.85000000000002</v>
      </c>
      <c r="G476" s="26">
        <v>2.7785000000000002</v>
      </c>
      <c r="I476" s="3"/>
    </row>
    <row r="477" spans="1:9">
      <c r="A477" s="23" t="s">
        <v>1256</v>
      </c>
      <c r="B477" s="64" t="s">
        <v>589</v>
      </c>
      <c r="C477" s="64" t="s">
        <v>590</v>
      </c>
      <c r="D477" s="27" t="s">
        <v>5</v>
      </c>
      <c r="E477" s="25">
        <v>6</v>
      </c>
      <c r="F477" s="25">
        <v>18837.5</v>
      </c>
      <c r="G477" s="26">
        <v>113.02500000000001</v>
      </c>
      <c r="I477" s="3"/>
    </row>
    <row r="478" spans="1:9" ht="25.5">
      <c r="A478" s="23" t="s">
        <v>1257</v>
      </c>
      <c r="B478" s="64" t="s">
        <v>591</v>
      </c>
      <c r="C478" s="64" t="s">
        <v>592</v>
      </c>
      <c r="D478" s="27" t="s">
        <v>5</v>
      </c>
      <c r="E478" s="25">
        <v>6</v>
      </c>
      <c r="F478" s="25">
        <v>111475</v>
      </c>
      <c r="G478" s="26">
        <v>668.85</v>
      </c>
      <c r="I478" s="3"/>
    </row>
    <row r="479" spans="1:9" ht="25.5">
      <c r="A479" s="23" t="s">
        <v>1258</v>
      </c>
      <c r="B479" s="64" t="s">
        <v>591</v>
      </c>
      <c r="C479" s="64" t="s">
        <v>593</v>
      </c>
      <c r="D479" s="27" t="s">
        <v>5</v>
      </c>
      <c r="E479" s="25">
        <v>6</v>
      </c>
      <c r="F479" s="25">
        <v>152425</v>
      </c>
      <c r="G479" s="26">
        <v>914.55</v>
      </c>
      <c r="I479" s="3"/>
    </row>
    <row r="480" spans="1:9" ht="25.5">
      <c r="A480" s="23" t="s">
        <v>1259</v>
      </c>
      <c r="B480" s="64" t="s">
        <v>594</v>
      </c>
      <c r="C480" s="64" t="s">
        <v>595</v>
      </c>
      <c r="D480" s="27" t="s">
        <v>5</v>
      </c>
      <c r="E480" s="25">
        <v>20</v>
      </c>
      <c r="F480" s="25">
        <v>120689.28571428571</v>
      </c>
      <c r="G480" s="26">
        <v>2413.7857142857142</v>
      </c>
      <c r="I480" s="3"/>
    </row>
    <row r="481" spans="1:9" ht="25.5">
      <c r="A481" s="23" t="s">
        <v>1260</v>
      </c>
      <c r="B481" s="64" t="s">
        <v>596</v>
      </c>
      <c r="C481" s="64" t="s">
        <v>597</v>
      </c>
      <c r="D481" s="27" t="s">
        <v>5</v>
      </c>
      <c r="E481" s="25">
        <v>12</v>
      </c>
      <c r="F481" s="25">
        <v>34251.785714285717</v>
      </c>
      <c r="G481" s="26">
        <v>411.02142857142866</v>
      </c>
      <c r="I481" s="3"/>
    </row>
    <row r="482" spans="1:9">
      <c r="A482" s="14"/>
      <c r="B482" s="61" t="s">
        <v>12</v>
      </c>
      <c r="C482" s="61"/>
      <c r="D482" s="15"/>
      <c r="E482" s="54"/>
      <c r="F482" s="42"/>
      <c r="G482" s="17">
        <v>16803.345532628569</v>
      </c>
      <c r="I482" s="18"/>
    </row>
    <row r="483" spans="1:9">
      <c r="A483" s="19"/>
      <c r="B483" s="77" t="s">
        <v>13</v>
      </c>
      <c r="C483" s="62"/>
      <c r="D483" s="20"/>
      <c r="E483" s="21">
        <v>12</v>
      </c>
      <c r="F483" s="21"/>
      <c r="G483" s="22">
        <v>1575.9982142857143</v>
      </c>
      <c r="I483" s="38"/>
    </row>
    <row r="484" spans="1:9">
      <c r="A484" s="23" t="s">
        <v>1261</v>
      </c>
      <c r="B484" s="65" t="s">
        <v>16</v>
      </c>
      <c r="C484" s="65" t="s">
        <v>17</v>
      </c>
      <c r="D484" s="27" t="s">
        <v>21</v>
      </c>
      <c r="E484" s="25">
        <v>3</v>
      </c>
      <c r="F484" s="25">
        <v>2400</v>
      </c>
      <c r="G484" s="26">
        <v>7.2</v>
      </c>
      <c r="I484" s="39"/>
    </row>
    <row r="485" spans="1:9">
      <c r="A485" s="23" t="s">
        <v>1262</v>
      </c>
      <c r="B485" s="65" t="s">
        <v>18</v>
      </c>
      <c r="C485" s="65"/>
      <c r="D485" s="27" t="s">
        <v>21</v>
      </c>
      <c r="E485" s="25">
        <v>2</v>
      </c>
      <c r="F485" s="25">
        <v>702144.64285714284</v>
      </c>
      <c r="G485" s="26">
        <v>1404.2892857142856</v>
      </c>
      <c r="I485" s="39"/>
    </row>
    <row r="486" spans="1:9">
      <c r="A486" s="23" t="s">
        <v>1263</v>
      </c>
      <c r="B486" s="65" t="s">
        <v>22</v>
      </c>
      <c r="C486" s="65" t="s">
        <v>23</v>
      </c>
      <c r="D486" s="27" t="s">
        <v>21</v>
      </c>
      <c r="E486" s="25">
        <v>1</v>
      </c>
      <c r="F486" s="25">
        <v>37591.071428571428</v>
      </c>
      <c r="G486" s="26">
        <v>37.591071428571425</v>
      </c>
      <c r="I486" s="39"/>
    </row>
    <row r="487" spans="1:9">
      <c r="A487" s="23" t="s">
        <v>1264</v>
      </c>
      <c r="B487" s="65" t="s">
        <v>19</v>
      </c>
      <c r="C487" s="65" t="s">
        <v>20</v>
      </c>
      <c r="D487" s="27" t="s">
        <v>21</v>
      </c>
      <c r="E487" s="25">
        <v>1</v>
      </c>
      <c r="F487" s="25">
        <v>103181.25</v>
      </c>
      <c r="G487" s="26">
        <v>103.18125000000001</v>
      </c>
      <c r="I487" s="39"/>
    </row>
    <row r="488" spans="1:9">
      <c r="A488" s="23" t="s">
        <v>1265</v>
      </c>
      <c r="B488" s="65" t="s">
        <v>24</v>
      </c>
      <c r="C488" s="65" t="s">
        <v>25</v>
      </c>
      <c r="D488" s="27" t="s">
        <v>21</v>
      </c>
      <c r="E488" s="25">
        <v>5</v>
      </c>
      <c r="F488" s="25">
        <v>4747.3214285714284</v>
      </c>
      <c r="G488" s="26">
        <v>23.736607142857142</v>
      </c>
      <c r="I488" s="39"/>
    </row>
    <row r="489" spans="1:9">
      <c r="A489" s="19"/>
      <c r="B489" s="77" t="s">
        <v>26</v>
      </c>
      <c r="C489" s="62"/>
      <c r="D489" s="20"/>
      <c r="E489" s="21">
        <v>10</v>
      </c>
      <c r="F489" s="21"/>
      <c r="G489" s="22">
        <v>47.2</v>
      </c>
      <c r="I489" s="38"/>
    </row>
    <row r="490" spans="1:9">
      <c r="A490" s="23" t="s">
        <v>1266</v>
      </c>
      <c r="B490" s="65" t="s">
        <v>27</v>
      </c>
      <c r="C490" s="65" t="s">
        <v>28</v>
      </c>
      <c r="D490" s="27" t="s">
        <v>21</v>
      </c>
      <c r="E490" s="53">
        <v>5</v>
      </c>
      <c r="F490" s="25">
        <v>3000</v>
      </c>
      <c r="G490" s="26">
        <v>15</v>
      </c>
      <c r="I490" s="39"/>
    </row>
    <row r="491" spans="1:9">
      <c r="A491" s="23" t="s">
        <v>1267</v>
      </c>
      <c r="B491" s="65" t="s">
        <v>29</v>
      </c>
      <c r="C491" s="65" t="s">
        <v>30</v>
      </c>
      <c r="D491" s="27" t="s">
        <v>21</v>
      </c>
      <c r="E491" s="53">
        <v>1</v>
      </c>
      <c r="F491" s="25">
        <v>4000</v>
      </c>
      <c r="G491" s="26">
        <v>4</v>
      </c>
      <c r="I491" s="39"/>
    </row>
    <row r="492" spans="1:9">
      <c r="A492" s="23" t="s">
        <v>1268</v>
      </c>
      <c r="B492" s="65" t="s">
        <v>598</v>
      </c>
      <c r="C492" s="65" t="s">
        <v>32</v>
      </c>
      <c r="D492" s="27" t="s">
        <v>21</v>
      </c>
      <c r="E492" s="53">
        <v>1</v>
      </c>
      <c r="F492" s="25">
        <v>2400</v>
      </c>
      <c r="G492" s="26">
        <v>2.4</v>
      </c>
      <c r="I492" s="39"/>
    </row>
    <row r="493" spans="1:9">
      <c r="A493" s="23" t="s">
        <v>1269</v>
      </c>
      <c r="B493" s="65" t="s">
        <v>33</v>
      </c>
      <c r="C493" s="65" t="s">
        <v>34</v>
      </c>
      <c r="D493" s="27" t="s">
        <v>21</v>
      </c>
      <c r="E493" s="53">
        <v>3</v>
      </c>
      <c r="F493" s="25">
        <v>8600</v>
      </c>
      <c r="G493" s="26">
        <v>25.8</v>
      </c>
      <c r="I493" s="39"/>
    </row>
    <row r="494" spans="1:9">
      <c r="A494" s="19"/>
      <c r="B494" s="77" t="s">
        <v>35</v>
      </c>
      <c r="C494" s="62"/>
      <c r="D494" s="20"/>
      <c r="E494" s="21">
        <v>48</v>
      </c>
      <c r="F494" s="21"/>
      <c r="G494" s="22">
        <v>535.29017857142856</v>
      </c>
      <c r="I494" s="38"/>
    </row>
    <row r="495" spans="1:9">
      <c r="A495" s="23" t="s">
        <v>1270</v>
      </c>
      <c r="B495" s="65" t="s">
        <v>600</v>
      </c>
      <c r="C495" s="65" t="s">
        <v>599</v>
      </c>
      <c r="D495" s="27" t="s">
        <v>61</v>
      </c>
      <c r="E495" s="25">
        <v>5</v>
      </c>
      <c r="F495" s="25">
        <v>7849.1071428571431</v>
      </c>
      <c r="G495" s="26">
        <v>39.245535714285715</v>
      </c>
      <c r="I495" s="39"/>
    </row>
    <row r="496" spans="1:9" ht="25.5">
      <c r="A496" s="23" t="s">
        <v>1271</v>
      </c>
      <c r="B496" s="65" t="s">
        <v>601</v>
      </c>
      <c r="C496" s="65" t="s">
        <v>602</v>
      </c>
      <c r="D496" s="27" t="s">
        <v>38</v>
      </c>
      <c r="E496" s="25">
        <v>3</v>
      </c>
      <c r="F496" s="25">
        <v>6850</v>
      </c>
      <c r="G496" s="26">
        <v>20.55</v>
      </c>
      <c r="I496" s="39"/>
    </row>
    <row r="497" spans="1:9">
      <c r="A497" s="23" t="s">
        <v>1272</v>
      </c>
      <c r="B497" s="65" t="s">
        <v>603</v>
      </c>
      <c r="C497" s="65" t="s">
        <v>40</v>
      </c>
      <c r="D497" s="27" t="s">
        <v>604</v>
      </c>
      <c r="E497" s="25">
        <v>2</v>
      </c>
      <c r="F497" s="25">
        <v>431.25</v>
      </c>
      <c r="G497" s="26">
        <v>0.86250000000000004</v>
      </c>
      <c r="I497" s="39"/>
    </row>
    <row r="498" spans="1:9" ht="51">
      <c r="A498" s="23" t="s">
        <v>1273</v>
      </c>
      <c r="B498" s="65" t="s">
        <v>41</v>
      </c>
      <c r="C498" s="65" t="s">
        <v>42</v>
      </c>
      <c r="D498" s="27" t="s">
        <v>38</v>
      </c>
      <c r="E498" s="25">
        <v>2</v>
      </c>
      <c r="F498" s="25">
        <v>13272.321428571429</v>
      </c>
      <c r="G498" s="26">
        <v>26.544642857142858</v>
      </c>
      <c r="I498" s="39"/>
    </row>
    <row r="499" spans="1:9">
      <c r="A499" s="23" t="s">
        <v>1274</v>
      </c>
      <c r="B499" s="65" t="s">
        <v>605</v>
      </c>
      <c r="C499" s="65" t="s">
        <v>599</v>
      </c>
      <c r="D499" s="27" t="s">
        <v>61</v>
      </c>
      <c r="E499" s="25">
        <v>2</v>
      </c>
      <c r="F499" s="25">
        <v>11131.25</v>
      </c>
      <c r="G499" s="26">
        <v>22.262499999999999</v>
      </c>
      <c r="I499" s="39"/>
    </row>
    <row r="500" spans="1:9" ht="25.5">
      <c r="A500" s="23" t="s">
        <v>1275</v>
      </c>
      <c r="B500" s="65" t="s">
        <v>606</v>
      </c>
      <c r="C500" s="65" t="s">
        <v>599</v>
      </c>
      <c r="D500" s="27" t="s">
        <v>38</v>
      </c>
      <c r="E500" s="25">
        <v>1</v>
      </c>
      <c r="F500" s="25">
        <v>11786.607142857143</v>
      </c>
      <c r="G500" s="26">
        <v>11.786607142857143</v>
      </c>
      <c r="I500" s="39"/>
    </row>
    <row r="501" spans="1:9" ht="25.5">
      <c r="A501" s="23" t="s">
        <v>1276</v>
      </c>
      <c r="B501" s="65" t="s">
        <v>607</v>
      </c>
      <c r="C501" s="65" t="s">
        <v>608</v>
      </c>
      <c r="D501" s="32" t="s">
        <v>5</v>
      </c>
      <c r="E501" s="25">
        <v>6</v>
      </c>
      <c r="F501" s="25">
        <v>431.25</v>
      </c>
      <c r="G501" s="26">
        <v>2.5874999999999999</v>
      </c>
      <c r="I501" s="39"/>
    </row>
    <row r="502" spans="1:9" ht="25.5">
      <c r="A502" s="23" t="s">
        <v>1277</v>
      </c>
      <c r="B502" s="65" t="s">
        <v>609</v>
      </c>
      <c r="C502" s="65" t="s">
        <v>44</v>
      </c>
      <c r="D502" s="27" t="s">
        <v>38</v>
      </c>
      <c r="E502" s="25">
        <v>7</v>
      </c>
      <c r="F502" s="25">
        <v>7622.3214285714284</v>
      </c>
      <c r="G502" s="26">
        <v>53.356250000000003</v>
      </c>
      <c r="I502" s="39"/>
    </row>
    <row r="503" spans="1:9" ht="25.5">
      <c r="A503" s="23" t="s">
        <v>1278</v>
      </c>
      <c r="B503" s="65" t="s">
        <v>610</v>
      </c>
      <c r="C503" s="65" t="s">
        <v>40</v>
      </c>
      <c r="D503" s="27" t="s">
        <v>38</v>
      </c>
      <c r="E503" s="25">
        <v>1</v>
      </c>
      <c r="F503" s="25">
        <v>9418.75</v>
      </c>
      <c r="G503" s="26">
        <v>9.4187499999999993</v>
      </c>
      <c r="I503" s="39"/>
    </row>
    <row r="504" spans="1:9">
      <c r="A504" s="23" t="s">
        <v>1279</v>
      </c>
      <c r="B504" s="65" t="s">
        <v>610</v>
      </c>
      <c r="C504" s="65" t="s">
        <v>599</v>
      </c>
      <c r="D504" s="27" t="s">
        <v>61</v>
      </c>
      <c r="E504" s="25">
        <v>5</v>
      </c>
      <c r="F504" s="25">
        <v>10867.857142857143</v>
      </c>
      <c r="G504" s="26">
        <v>54.339285714285715</v>
      </c>
      <c r="I504" s="39"/>
    </row>
    <row r="505" spans="1:9">
      <c r="A505" s="23" t="s">
        <v>1280</v>
      </c>
      <c r="B505" s="65" t="s">
        <v>611</v>
      </c>
      <c r="C505" s="65" t="s">
        <v>599</v>
      </c>
      <c r="D505" s="27" t="s">
        <v>61</v>
      </c>
      <c r="E505" s="25">
        <v>2</v>
      </c>
      <c r="F505" s="25">
        <v>103397.32142857143</v>
      </c>
      <c r="G505" s="26">
        <v>206.79464285714286</v>
      </c>
      <c r="I505" s="39"/>
    </row>
    <row r="506" spans="1:9" ht="25.5">
      <c r="A506" s="23" t="s">
        <v>1281</v>
      </c>
      <c r="B506" s="65" t="s">
        <v>612</v>
      </c>
      <c r="C506" s="65" t="s">
        <v>51</v>
      </c>
      <c r="D506" s="27" t="s">
        <v>38</v>
      </c>
      <c r="E506" s="25">
        <v>1</v>
      </c>
      <c r="F506" s="25">
        <v>21711.607142857141</v>
      </c>
      <c r="G506" s="26">
        <v>21.71160714285714</v>
      </c>
      <c r="I506" s="39"/>
    </row>
    <row r="507" spans="1:9" ht="25.5">
      <c r="A507" s="23" t="s">
        <v>1282</v>
      </c>
      <c r="B507" s="65" t="s">
        <v>612</v>
      </c>
      <c r="C507" s="65" t="s">
        <v>52</v>
      </c>
      <c r="D507" s="27" t="s">
        <v>38</v>
      </c>
      <c r="E507" s="25">
        <v>2</v>
      </c>
      <c r="F507" s="25">
        <v>21711.607142857141</v>
      </c>
      <c r="G507" s="26">
        <v>43.42321428571428</v>
      </c>
      <c r="I507" s="39"/>
    </row>
    <row r="508" spans="1:9" ht="25.5">
      <c r="A508" s="23" t="s">
        <v>1283</v>
      </c>
      <c r="B508" s="65" t="s">
        <v>613</v>
      </c>
      <c r="C508" s="65" t="s">
        <v>614</v>
      </c>
      <c r="D508" s="27" t="s">
        <v>38</v>
      </c>
      <c r="E508" s="25">
        <v>2</v>
      </c>
      <c r="F508" s="25">
        <v>5000</v>
      </c>
      <c r="G508" s="26">
        <v>10</v>
      </c>
      <c r="I508" s="39"/>
    </row>
    <row r="509" spans="1:9" ht="25.5">
      <c r="A509" s="23" t="s">
        <v>1284</v>
      </c>
      <c r="B509" s="65" t="s">
        <v>54</v>
      </c>
      <c r="C509" s="65" t="s">
        <v>55</v>
      </c>
      <c r="D509" s="27" t="s">
        <v>38</v>
      </c>
      <c r="E509" s="25">
        <v>1</v>
      </c>
      <c r="F509" s="25">
        <v>12407.142857142857</v>
      </c>
      <c r="G509" s="26">
        <v>12.407142857142857</v>
      </c>
      <c r="I509" s="39"/>
    </row>
    <row r="510" spans="1:9" ht="25.5">
      <c r="A510" s="19"/>
      <c r="B510" s="77" t="s">
        <v>56</v>
      </c>
      <c r="C510" s="62"/>
      <c r="D510" s="20"/>
      <c r="E510" s="21">
        <v>35</v>
      </c>
      <c r="F510" s="21"/>
      <c r="G510" s="22">
        <v>96.397321428571431</v>
      </c>
      <c r="I510" s="38"/>
    </row>
    <row r="511" spans="1:9" ht="25.5">
      <c r="A511" s="23" t="s">
        <v>1285</v>
      </c>
      <c r="B511" s="65" t="s">
        <v>59</v>
      </c>
      <c r="C511" s="65" t="s">
        <v>60</v>
      </c>
      <c r="D511" s="27" t="s">
        <v>61</v>
      </c>
      <c r="E511" s="53">
        <v>5</v>
      </c>
      <c r="F511" s="25">
        <v>2000</v>
      </c>
      <c r="G511" s="26">
        <v>10</v>
      </c>
      <c r="I511" s="39"/>
    </row>
    <row r="512" spans="1:9" ht="25.5">
      <c r="A512" s="23" t="s">
        <v>1286</v>
      </c>
      <c r="B512" s="65" t="s">
        <v>59</v>
      </c>
      <c r="C512" s="65" t="s">
        <v>62</v>
      </c>
      <c r="D512" s="27" t="s">
        <v>61</v>
      </c>
      <c r="E512" s="53">
        <v>5</v>
      </c>
      <c r="F512" s="25">
        <v>2000</v>
      </c>
      <c r="G512" s="26">
        <v>10</v>
      </c>
      <c r="I512" s="39"/>
    </row>
    <row r="513" spans="1:9" ht="25.5">
      <c r="A513" s="23" t="s">
        <v>1287</v>
      </c>
      <c r="B513" s="65" t="s">
        <v>63</v>
      </c>
      <c r="C513" s="65" t="s">
        <v>64</v>
      </c>
      <c r="D513" s="27" t="s">
        <v>61</v>
      </c>
      <c r="E513" s="53">
        <v>5</v>
      </c>
      <c r="F513" s="25">
        <v>2000</v>
      </c>
      <c r="G513" s="26">
        <v>10</v>
      </c>
      <c r="I513" s="39"/>
    </row>
    <row r="514" spans="1:9" ht="25.5">
      <c r="A514" s="23" t="s">
        <v>1288</v>
      </c>
      <c r="B514" s="65" t="s">
        <v>63</v>
      </c>
      <c r="C514" s="65" t="s">
        <v>65</v>
      </c>
      <c r="D514" s="27" t="s">
        <v>61</v>
      </c>
      <c r="E514" s="53">
        <v>5</v>
      </c>
      <c r="F514" s="25">
        <v>2000</v>
      </c>
      <c r="G514" s="26">
        <v>10</v>
      </c>
      <c r="I514" s="39"/>
    </row>
    <row r="515" spans="1:9" ht="25.5">
      <c r="A515" s="23" t="s">
        <v>1289</v>
      </c>
      <c r="B515" s="65" t="s">
        <v>63</v>
      </c>
      <c r="C515" s="65" t="s">
        <v>66</v>
      </c>
      <c r="D515" s="27" t="s">
        <v>61</v>
      </c>
      <c r="E515" s="53">
        <v>5</v>
      </c>
      <c r="F515" s="25">
        <v>2000</v>
      </c>
      <c r="G515" s="26">
        <v>10</v>
      </c>
      <c r="I515" s="39"/>
    </row>
    <row r="516" spans="1:9" ht="25.5">
      <c r="A516" s="23" t="s">
        <v>1290</v>
      </c>
      <c r="B516" s="65" t="s">
        <v>63</v>
      </c>
      <c r="C516" s="65" t="s">
        <v>67</v>
      </c>
      <c r="D516" s="27" t="s">
        <v>61</v>
      </c>
      <c r="E516" s="53">
        <v>5</v>
      </c>
      <c r="F516" s="25">
        <v>2000</v>
      </c>
      <c r="G516" s="26">
        <v>10</v>
      </c>
      <c r="I516" s="39"/>
    </row>
    <row r="517" spans="1:9" ht="25.5">
      <c r="A517" s="23" t="s">
        <v>1291</v>
      </c>
      <c r="B517" s="65" t="s">
        <v>63</v>
      </c>
      <c r="C517" s="65" t="s">
        <v>69</v>
      </c>
      <c r="D517" s="27" t="s">
        <v>61</v>
      </c>
      <c r="E517" s="53">
        <v>5</v>
      </c>
      <c r="F517" s="25">
        <v>7279.4642857142853</v>
      </c>
      <c r="G517" s="26">
        <v>36.397321428571431</v>
      </c>
      <c r="I517" s="39"/>
    </row>
    <row r="518" spans="1:9">
      <c r="A518" s="19"/>
      <c r="B518" s="77" t="s">
        <v>79</v>
      </c>
      <c r="C518" s="62"/>
      <c r="D518" s="20"/>
      <c r="E518" s="21">
        <v>4</v>
      </c>
      <c r="F518" s="21"/>
      <c r="G518" s="22">
        <v>279.06875000000002</v>
      </c>
      <c r="I518" s="38"/>
    </row>
    <row r="519" spans="1:9">
      <c r="A519" s="23" t="s">
        <v>1292</v>
      </c>
      <c r="B519" s="65" t="s">
        <v>80</v>
      </c>
      <c r="C519" s="65" t="s">
        <v>81</v>
      </c>
      <c r="D519" s="27" t="s">
        <v>21</v>
      </c>
      <c r="E519" s="25">
        <v>1</v>
      </c>
      <c r="F519" s="25">
        <v>107033.92857142857</v>
      </c>
      <c r="G519" s="26">
        <v>107.03392857142856</v>
      </c>
      <c r="I519" s="39"/>
    </row>
    <row r="520" spans="1:9" ht="25.5">
      <c r="A520" s="23" t="s">
        <v>1293</v>
      </c>
      <c r="B520" s="65" t="s">
        <v>82</v>
      </c>
      <c r="C520" s="65" t="s">
        <v>83</v>
      </c>
      <c r="D520" s="27" t="s">
        <v>21</v>
      </c>
      <c r="E520" s="25">
        <v>1</v>
      </c>
      <c r="F520" s="25">
        <v>65000</v>
      </c>
      <c r="G520" s="26">
        <v>65</v>
      </c>
      <c r="I520" s="39"/>
    </row>
    <row r="521" spans="1:9">
      <c r="A521" s="23" t="s">
        <v>1294</v>
      </c>
      <c r="B521" s="65" t="s">
        <v>86</v>
      </c>
      <c r="C521" s="65"/>
      <c r="D521" s="27" t="s">
        <v>21</v>
      </c>
      <c r="E521" s="25">
        <v>1</v>
      </c>
      <c r="F521" s="25">
        <v>42814.285714285717</v>
      </c>
      <c r="G521" s="26">
        <v>42.814285714285717</v>
      </c>
      <c r="I521" s="39"/>
    </row>
    <row r="522" spans="1:9">
      <c r="A522" s="23" t="s">
        <v>1295</v>
      </c>
      <c r="B522" s="65" t="s">
        <v>88</v>
      </c>
      <c r="C522" s="65"/>
      <c r="D522" s="27" t="s">
        <v>21</v>
      </c>
      <c r="E522" s="25">
        <v>1</v>
      </c>
      <c r="F522" s="25">
        <v>64220.535714285717</v>
      </c>
      <c r="G522" s="26">
        <v>64.220535714285717</v>
      </c>
      <c r="I522" s="39"/>
    </row>
    <row r="523" spans="1:9">
      <c r="A523" s="19"/>
      <c r="B523" s="77" t="s">
        <v>92</v>
      </c>
      <c r="C523" s="62"/>
      <c r="D523" s="20"/>
      <c r="E523" s="21">
        <v>0.43000000000000005</v>
      </c>
      <c r="F523" s="21"/>
      <c r="G523" s="22">
        <v>167.33748319999998</v>
      </c>
      <c r="I523" s="38"/>
    </row>
    <row r="524" spans="1:9">
      <c r="A524" s="23" t="s">
        <v>1296</v>
      </c>
      <c r="B524" s="65" t="s">
        <v>93</v>
      </c>
      <c r="C524" s="65" t="s">
        <v>94</v>
      </c>
      <c r="D524" s="27" t="s">
        <v>21</v>
      </c>
      <c r="E524" s="53">
        <v>0.1</v>
      </c>
      <c r="F524" s="25">
        <v>1108874.107142857</v>
      </c>
      <c r="G524" s="26">
        <v>110.88741071428571</v>
      </c>
      <c r="I524" s="39"/>
    </row>
    <row r="525" spans="1:9">
      <c r="A525" s="23" t="s">
        <v>1297</v>
      </c>
      <c r="B525" s="65" t="s">
        <v>95</v>
      </c>
      <c r="C525" s="65"/>
      <c r="D525" s="27" t="s">
        <v>21</v>
      </c>
      <c r="E525" s="55">
        <v>0.01</v>
      </c>
      <c r="F525" s="25">
        <v>70000</v>
      </c>
      <c r="G525" s="26">
        <v>0.7</v>
      </c>
      <c r="I525" s="39"/>
    </row>
    <row r="526" spans="1:9" ht="25.5">
      <c r="A526" s="23" t="s">
        <v>1298</v>
      </c>
      <c r="B526" s="65" t="s">
        <v>96</v>
      </c>
      <c r="C526" s="65" t="s">
        <v>97</v>
      </c>
      <c r="D526" s="27" t="s">
        <v>21</v>
      </c>
      <c r="E526" s="55">
        <v>0.05</v>
      </c>
      <c r="F526" s="25">
        <v>70000</v>
      </c>
      <c r="G526" s="26">
        <v>3.5</v>
      </c>
      <c r="I526" s="39"/>
    </row>
    <row r="527" spans="1:9">
      <c r="A527" s="23" t="s">
        <v>1299</v>
      </c>
      <c r="B527" s="65" t="s">
        <v>105</v>
      </c>
      <c r="C527" s="65" t="s">
        <v>106</v>
      </c>
      <c r="D527" s="27" t="s">
        <v>21</v>
      </c>
      <c r="E527" s="55">
        <v>0.01</v>
      </c>
      <c r="F527" s="25">
        <v>237616.07142857142</v>
      </c>
      <c r="G527" s="26">
        <v>2.3761607142857142</v>
      </c>
      <c r="I527" s="39"/>
    </row>
    <row r="528" spans="1:9">
      <c r="A528" s="23" t="s">
        <v>1300</v>
      </c>
      <c r="B528" s="65" t="s">
        <v>615</v>
      </c>
      <c r="C528" s="65" t="s">
        <v>616</v>
      </c>
      <c r="D528" s="27" t="s">
        <v>21</v>
      </c>
      <c r="E528" s="55">
        <v>0.01</v>
      </c>
      <c r="F528" s="25">
        <v>85900.59</v>
      </c>
      <c r="G528" s="26">
        <v>0.85900589999999999</v>
      </c>
      <c r="I528" s="39"/>
    </row>
    <row r="529" spans="1:9">
      <c r="A529" s="23" t="s">
        <v>1301</v>
      </c>
      <c r="B529" s="65" t="s">
        <v>617</v>
      </c>
      <c r="C529" s="65" t="s">
        <v>106</v>
      </c>
      <c r="D529" s="27" t="s">
        <v>21</v>
      </c>
      <c r="E529" s="55">
        <v>0.02</v>
      </c>
      <c r="F529" s="25">
        <v>42325.56</v>
      </c>
      <c r="G529" s="26">
        <v>0.84651119999999991</v>
      </c>
      <c r="I529" s="39"/>
    </row>
    <row r="530" spans="1:9">
      <c r="A530" s="23" t="s">
        <v>1302</v>
      </c>
      <c r="B530" s="65" t="s">
        <v>240</v>
      </c>
      <c r="C530" s="65" t="s">
        <v>618</v>
      </c>
      <c r="D530" s="27" t="s">
        <v>21</v>
      </c>
      <c r="E530" s="55">
        <v>0.01</v>
      </c>
      <c r="F530" s="25">
        <v>976151.78571428568</v>
      </c>
      <c r="G530" s="26">
        <v>9.7615178571428576</v>
      </c>
      <c r="I530" s="39"/>
    </row>
    <row r="531" spans="1:9" ht="25.5">
      <c r="A531" s="23" t="s">
        <v>1303</v>
      </c>
      <c r="B531" s="65" t="s">
        <v>102</v>
      </c>
      <c r="C531" s="65" t="s">
        <v>103</v>
      </c>
      <c r="D531" s="27"/>
      <c r="E531" s="55">
        <v>0.01</v>
      </c>
      <c r="F531" s="25">
        <v>192000.86</v>
      </c>
      <c r="G531" s="26">
        <v>1.9200085999999998</v>
      </c>
      <c r="I531" s="39"/>
    </row>
    <row r="532" spans="1:9" ht="25.5">
      <c r="A532" s="23" t="s">
        <v>1304</v>
      </c>
      <c r="B532" s="65" t="s">
        <v>619</v>
      </c>
      <c r="C532" s="65" t="s">
        <v>104</v>
      </c>
      <c r="D532" s="27" t="s">
        <v>21</v>
      </c>
      <c r="E532" s="53">
        <v>0.1</v>
      </c>
      <c r="F532" s="25">
        <v>180315.1</v>
      </c>
      <c r="G532" s="26">
        <v>18.031510000000001</v>
      </c>
      <c r="I532" s="39"/>
    </row>
    <row r="533" spans="1:9">
      <c r="A533" s="23" t="s">
        <v>1305</v>
      </c>
      <c r="B533" s="65" t="s">
        <v>620</v>
      </c>
      <c r="C533" s="65"/>
      <c r="D533" s="27" t="s">
        <v>21</v>
      </c>
      <c r="E533" s="53">
        <v>0.1</v>
      </c>
      <c r="F533" s="25">
        <v>180315.1</v>
      </c>
      <c r="G533" s="26">
        <v>18.031510000000001</v>
      </c>
      <c r="I533" s="39"/>
    </row>
    <row r="534" spans="1:9">
      <c r="A534" s="23" t="s">
        <v>1306</v>
      </c>
      <c r="B534" s="65" t="s">
        <v>621</v>
      </c>
      <c r="C534" s="65" t="s">
        <v>220</v>
      </c>
      <c r="D534" s="27" t="s">
        <v>21</v>
      </c>
      <c r="E534" s="56">
        <v>0.01</v>
      </c>
      <c r="F534" s="25">
        <v>42384.821428571428</v>
      </c>
      <c r="G534" s="43">
        <v>0.42384821428571429</v>
      </c>
      <c r="I534" s="39"/>
    </row>
    <row r="535" spans="1:9">
      <c r="A535" s="19"/>
      <c r="B535" s="77" t="s">
        <v>109</v>
      </c>
      <c r="C535" s="62"/>
      <c r="D535" s="20"/>
      <c r="E535" s="21">
        <v>325.3</v>
      </c>
      <c r="F535" s="21"/>
      <c r="G535" s="22">
        <v>14102.053585142856</v>
      </c>
      <c r="I535" s="38"/>
    </row>
    <row r="536" spans="1:9" ht="38.25">
      <c r="A536" s="23" t="s">
        <v>1307</v>
      </c>
      <c r="B536" s="65" t="s">
        <v>118</v>
      </c>
      <c r="C536" s="65" t="s">
        <v>622</v>
      </c>
      <c r="D536" s="44" t="s">
        <v>38</v>
      </c>
      <c r="E536" s="53">
        <v>5</v>
      </c>
      <c r="F536" s="25">
        <v>156763.39285714287</v>
      </c>
      <c r="G536" s="26">
        <v>783.81696428571433</v>
      </c>
    </row>
    <row r="537" spans="1:9">
      <c r="A537" s="23" t="s">
        <v>1308</v>
      </c>
      <c r="B537" s="65" t="s">
        <v>126</v>
      </c>
      <c r="C537" s="65" t="s">
        <v>127</v>
      </c>
      <c r="D537" s="27"/>
      <c r="E537" s="53">
        <v>0.9</v>
      </c>
      <c r="F537" s="25">
        <v>3165.1785714285716</v>
      </c>
      <c r="G537" s="26">
        <v>2.8486607142857148</v>
      </c>
    </row>
    <row r="538" spans="1:9" ht="25.5">
      <c r="A538" s="23" t="s">
        <v>1309</v>
      </c>
      <c r="B538" s="65" t="s">
        <v>132</v>
      </c>
      <c r="C538" s="65" t="s">
        <v>133</v>
      </c>
      <c r="D538" s="27" t="s">
        <v>21</v>
      </c>
      <c r="E538" s="53">
        <v>0.5</v>
      </c>
      <c r="F538" s="25">
        <v>8348.2142857142862</v>
      </c>
      <c r="G538" s="26">
        <v>4.1741071428571432</v>
      </c>
    </row>
    <row r="539" spans="1:9">
      <c r="A539" s="23" t="s">
        <v>1310</v>
      </c>
      <c r="B539" s="65" t="s">
        <v>623</v>
      </c>
      <c r="C539" s="65" t="s">
        <v>624</v>
      </c>
      <c r="D539" s="27" t="s">
        <v>21</v>
      </c>
      <c r="E539" s="53">
        <v>0.1</v>
      </c>
      <c r="F539" s="25">
        <v>19266.071428571428</v>
      </c>
      <c r="G539" s="26">
        <v>1.926607142857143</v>
      </c>
    </row>
    <row r="540" spans="1:9">
      <c r="A540" s="23" t="s">
        <v>1311</v>
      </c>
      <c r="B540" s="65" t="s">
        <v>625</v>
      </c>
      <c r="C540" s="65" t="s">
        <v>626</v>
      </c>
      <c r="D540" s="27" t="s">
        <v>21</v>
      </c>
      <c r="E540" s="55">
        <v>0.25</v>
      </c>
      <c r="F540" s="25">
        <v>5088.3928571428569</v>
      </c>
      <c r="G540" s="26">
        <v>1.2720982142857142</v>
      </c>
    </row>
    <row r="541" spans="1:9">
      <c r="A541" s="23" t="s">
        <v>1312</v>
      </c>
      <c r="B541" s="65" t="s">
        <v>136</v>
      </c>
      <c r="C541" s="65" t="s">
        <v>137</v>
      </c>
      <c r="D541" s="27" t="s">
        <v>21</v>
      </c>
      <c r="E541" s="53">
        <v>1</v>
      </c>
      <c r="F541" s="25">
        <v>90000</v>
      </c>
      <c r="G541" s="26">
        <v>90</v>
      </c>
    </row>
    <row r="542" spans="1:9">
      <c r="A542" s="23" t="s">
        <v>1313</v>
      </c>
      <c r="B542" s="65" t="s">
        <v>627</v>
      </c>
      <c r="C542" s="65" t="s">
        <v>628</v>
      </c>
      <c r="D542" s="27" t="s">
        <v>21</v>
      </c>
      <c r="E542" s="53">
        <v>0.1</v>
      </c>
      <c r="F542" s="25">
        <v>44097.321428571428</v>
      </c>
      <c r="G542" s="26">
        <v>4.409732142857143</v>
      </c>
    </row>
    <row r="543" spans="1:9">
      <c r="A543" s="23" t="s">
        <v>1314</v>
      </c>
      <c r="B543" s="65" t="s">
        <v>629</v>
      </c>
      <c r="C543" s="65"/>
      <c r="D543" s="27"/>
      <c r="E543" s="53">
        <v>5</v>
      </c>
      <c r="F543" s="25">
        <v>16000</v>
      </c>
      <c r="G543" s="26">
        <v>80</v>
      </c>
    </row>
    <row r="544" spans="1:9" ht="25.5">
      <c r="A544" s="23" t="s">
        <v>1315</v>
      </c>
      <c r="B544" s="65" t="s">
        <v>149</v>
      </c>
      <c r="C544" s="65" t="s">
        <v>150</v>
      </c>
      <c r="D544" s="27" t="s">
        <v>630</v>
      </c>
      <c r="E544" s="53">
        <v>1</v>
      </c>
      <c r="F544" s="25">
        <v>37300</v>
      </c>
      <c r="G544" s="26">
        <v>37.299999999999997</v>
      </c>
      <c r="I544" s="3"/>
    </row>
    <row r="545" spans="1:9" ht="25.5">
      <c r="A545" s="23" t="s">
        <v>1316</v>
      </c>
      <c r="B545" s="65" t="s">
        <v>147</v>
      </c>
      <c r="C545" s="65" t="s">
        <v>148</v>
      </c>
      <c r="D545" s="27" t="s">
        <v>630</v>
      </c>
      <c r="E545" s="53">
        <v>3</v>
      </c>
      <c r="F545" s="25">
        <v>48233.035714285717</v>
      </c>
      <c r="G545" s="26">
        <v>144.69910714285717</v>
      </c>
      <c r="I545" s="3"/>
    </row>
    <row r="546" spans="1:9">
      <c r="A546" s="23" t="s">
        <v>1317</v>
      </c>
      <c r="B546" s="65" t="s">
        <v>167</v>
      </c>
      <c r="C546" s="65" t="s">
        <v>168</v>
      </c>
      <c r="D546" s="27" t="s">
        <v>21</v>
      </c>
      <c r="E546" s="53">
        <v>5</v>
      </c>
      <c r="F546" s="25">
        <v>4798.2142857142853</v>
      </c>
      <c r="G546" s="26">
        <v>23.991071428571427</v>
      </c>
      <c r="I546" s="3"/>
    </row>
    <row r="547" spans="1:9">
      <c r="A547" s="23" t="s">
        <v>1318</v>
      </c>
      <c r="B547" s="65" t="s">
        <v>155</v>
      </c>
      <c r="C547" s="65" t="s">
        <v>631</v>
      </c>
      <c r="D547" s="27" t="s">
        <v>21</v>
      </c>
      <c r="E547" s="53">
        <v>3</v>
      </c>
      <c r="F547" s="25">
        <v>10555.357142857143</v>
      </c>
      <c r="G547" s="26">
        <v>31.666071428571428</v>
      </c>
      <c r="I547" s="3"/>
    </row>
    <row r="548" spans="1:9" ht="25.5">
      <c r="A548" s="23" t="s">
        <v>1319</v>
      </c>
      <c r="B548" s="65" t="s">
        <v>153</v>
      </c>
      <c r="C548" s="65" t="s">
        <v>154</v>
      </c>
      <c r="D548" s="27" t="s">
        <v>21</v>
      </c>
      <c r="E548" s="53">
        <v>0.5</v>
      </c>
      <c r="F548" s="25">
        <v>9847.3214285714294</v>
      </c>
      <c r="G548" s="26">
        <v>4.9236607142857149</v>
      </c>
      <c r="I548" s="3"/>
    </row>
    <row r="549" spans="1:9">
      <c r="A549" s="23" t="s">
        <v>1320</v>
      </c>
      <c r="B549" s="65" t="s">
        <v>632</v>
      </c>
      <c r="C549" s="65" t="s">
        <v>633</v>
      </c>
      <c r="D549" s="27" t="s">
        <v>21</v>
      </c>
      <c r="E549" s="53">
        <v>0.5</v>
      </c>
      <c r="F549" s="25">
        <v>28471.428571428572</v>
      </c>
      <c r="G549" s="26">
        <v>14.235714285714286</v>
      </c>
      <c r="I549" s="3"/>
    </row>
    <row r="550" spans="1:9" ht="38.25">
      <c r="A550" s="23" t="s">
        <v>1321</v>
      </c>
      <c r="B550" s="65" t="s">
        <v>169</v>
      </c>
      <c r="C550" s="65" t="s">
        <v>634</v>
      </c>
      <c r="D550" s="27" t="s">
        <v>61</v>
      </c>
      <c r="E550" s="53">
        <v>12</v>
      </c>
      <c r="F550" s="25">
        <v>11987.5</v>
      </c>
      <c r="G550" s="26">
        <v>143.85</v>
      </c>
      <c r="I550" s="3"/>
    </row>
    <row r="551" spans="1:9" ht="25.5">
      <c r="A551" s="23" t="s">
        <v>1322</v>
      </c>
      <c r="B551" s="65" t="s">
        <v>171</v>
      </c>
      <c r="C551" s="65" t="s">
        <v>172</v>
      </c>
      <c r="D551" s="27" t="s">
        <v>38</v>
      </c>
      <c r="E551" s="53">
        <v>3</v>
      </c>
      <c r="F551" s="25">
        <v>48099.107142857145</v>
      </c>
      <c r="G551" s="26">
        <v>144.29732142857142</v>
      </c>
      <c r="I551" s="3"/>
    </row>
    <row r="552" spans="1:9" ht="25.5">
      <c r="A552" s="23" t="s">
        <v>1323</v>
      </c>
      <c r="B552" s="65" t="s">
        <v>174</v>
      </c>
      <c r="C552" s="65" t="s">
        <v>635</v>
      </c>
      <c r="D552" s="27" t="s">
        <v>38</v>
      </c>
      <c r="E552" s="53">
        <v>5</v>
      </c>
      <c r="F552" s="25">
        <v>38478.571428571428</v>
      </c>
      <c r="G552" s="26">
        <v>192.39285714285714</v>
      </c>
      <c r="I552" s="3"/>
    </row>
    <row r="553" spans="1:9" ht="25.5">
      <c r="A553" s="23" t="s">
        <v>1324</v>
      </c>
      <c r="B553" s="65" t="s">
        <v>636</v>
      </c>
      <c r="C553" s="65" t="s">
        <v>637</v>
      </c>
      <c r="D553" s="27" t="s">
        <v>21</v>
      </c>
      <c r="E553" s="53">
        <v>5</v>
      </c>
      <c r="F553" s="25">
        <v>6000</v>
      </c>
      <c r="G553" s="26">
        <v>30</v>
      </c>
      <c r="I553" s="3"/>
    </row>
    <row r="554" spans="1:9">
      <c r="A554" s="23" t="s">
        <v>1325</v>
      </c>
      <c r="B554" s="65" t="s">
        <v>638</v>
      </c>
      <c r="C554" s="65" t="s">
        <v>161</v>
      </c>
      <c r="D554" s="27" t="s">
        <v>21</v>
      </c>
      <c r="E554" s="53">
        <v>2</v>
      </c>
      <c r="F554" s="25">
        <v>15627.678571428571</v>
      </c>
      <c r="G554" s="26">
        <v>31.255357142857143</v>
      </c>
      <c r="I554" s="3"/>
    </row>
    <row r="555" spans="1:9">
      <c r="A555" s="23" t="s">
        <v>1326</v>
      </c>
      <c r="B555" s="65" t="s">
        <v>192</v>
      </c>
      <c r="C555" s="65" t="s">
        <v>193</v>
      </c>
      <c r="D555" s="27"/>
      <c r="E555" s="53">
        <v>0.5</v>
      </c>
      <c r="F555" s="25">
        <v>11514.285714285714</v>
      </c>
      <c r="G555" s="26">
        <v>5.7571428571428571</v>
      </c>
      <c r="I555" s="3"/>
    </row>
    <row r="556" spans="1:9" ht="25.5">
      <c r="A556" s="23" t="s">
        <v>1327</v>
      </c>
      <c r="B556" s="65" t="s">
        <v>188</v>
      </c>
      <c r="C556" s="65" t="s">
        <v>189</v>
      </c>
      <c r="D556" s="27" t="s">
        <v>21</v>
      </c>
      <c r="E556" s="53">
        <v>0.3</v>
      </c>
      <c r="F556" s="25">
        <v>479085.71428571426</v>
      </c>
      <c r="G556" s="26">
        <v>143.72571428571425</v>
      </c>
      <c r="I556" s="3"/>
    </row>
    <row r="557" spans="1:9">
      <c r="A557" s="23" t="s">
        <v>1328</v>
      </c>
      <c r="B557" s="65" t="s">
        <v>190</v>
      </c>
      <c r="C557" s="65" t="s">
        <v>639</v>
      </c>
      <c r="D557" s="27" t="s">
        <v>21</v>
      </c>
      <c r="E557" s="53">
        <v>0.5</v>
      </c>
      <c r="F557" s="25">
        <v>222416.96428571429</v>
      </c>
      <c r="G557" s="26">
        <v>111.20848214285715</v>
      </c>
      <c r="I557" s="3"/>
    </row>
    <row r="558" spans="1:9">
      <c r="A558" s="23" t="s">
        <v>1329</v>
      </c>
      <c r="B558" s="65" t="s">
        <v>194</v>
      </c>
      <c r="C558" s="65" t="s">
        <v>195</v>
      </c>
      <c r="D558" s="27" t="s">
        <v>21</v>
      </c>
      <c r="E558" s="53">
        <v>2</v>
      </c>
      <c r="F558" s="25">
        <v>13914.285714285714</v>
      </c>
      <c r="G558" s="26">
        <v>27.828571428571429</v>
      </c>
      <c r="I558" s="3"/>
    </row>
    <row r="559" spans="1:9" ht="25.5">
      <c r="A559" s="23" t="s">
        <v>1330</v>
      </c>
      <c r="B559" s="65" t="s">
        <v>196</v>
      </c>
      <c r="C559" s="65" t="s">
        <v>197</v>
      </c>
      <c r="D559" s="27" t="s">
        <v>21</v>
      </c>
      <c r="E559" s="53">
        <v>0.2</v>
      </c>
      <c r="F559" s="25">
        <v>23976.785714285714</v>
      </c>
      <c r="G559" s="26">
        <v>4.7953571428571431</v>
      </c>
      <c r="I559" s="3"/>
    </row>
    <row r="560" spans="1:9" ht="25.5">
      <c r="A560" s="23" t="s">
        <v>1331</v>
      </c>
      <c r="B560" s="65" t="s">
        <v>201</v>
      </c>
      <c r="C560" s="65" t="s">
        <v>202</v>
      </c>
      <c r="D560" s="27" t="s">
        <v>21</v>
      </c>
      <c r="E560" s="53">
        <v>0.3</v>
      </c>
      <c r="F560" s="25">
        <v>38960.714285714283</v>
      </c>
      <c r="G560" s="26">
        <v>11.688214285714285</v>
      </c>
      <c r="I560" s="3"/>
    </row>
    <row r="561" spans="1:9">
      <c r="A561" s="23" t="s">
        <v>1332</v>
      </c>
      <c r="B561" s="65" t="s">
        <v>182</v>
      </c>
      <c r="C561" s="65" t="s">
        <v>183</v>
      </c>
      <c r="D561" s="27" t="s">
        <v>21</v>
      </c>
      <c r="E561" s="53">
        <v>0.5</v>
      </c>
      <c r="F561" s="25">
        <v>47524.107142857145</v>
      </c>
      <c r="G561" s="26">
        <v>23.762053571428574</v>
      </c>
      <c r="I561" s="3"/>
    </row>
    <row r="562" spans="1:9">
      <c r="A562" s="23" t="s">
        <v>1333</v>
      </c>
      <c r="B562" s="65" t="s">
        <v>203</v>
      </c>
      <c r="C562" s="65" t="s">
        <v>204</v>
      </c>
      <c r="D562" s="27" t="s">
        <v>21</v>
      </c>
      <c r="E562" s="53">
        <v>1.05</v>
      </c>
      <c r="F562" s="25">
        <v>41100.892857142855</v>
      </c>
      <c r="G562" s="26">
        <v>43.1559375</v>
      </c>
      <c r="I562" s="3"/>
    </row>
    <row r="563" spans="1:9">
      <c r="A563" s="23" t="s">
        <v>1334</v>
      </c>
      <c r="B563" s="65" t="s">
        <v>205</v>
      </c>
      <c r="C563" s="65" t="s">
        <v>206</v>
      </c>
      <c r="D563" s="27" t="s">
        <v>21</v>
      </c>
      <c r="E563" s="53">
        <v>1</v>
      </c>
      <c r="F563" s="25">
        <v>49877.678571428572</v>
      </c>
      <c r="G563" s="26">
        <v>49.877678571428575</v>
      </c>
      <c r="I563" s="3"/>
    </row>
    <row r="564" spans="1:9" ht="25.5">
      <c r="A564" s="23" t="s">
        <v>1335</v>
      </c>
      <c r="B564" s="65" t="s">
        <v>207</v>
      </c>
      <c r="C564" s="65" t="s">
        <v>208</v>
      </c>
      <c r="D564" s="27" t="s">
        <v>21</v>
      </c>
      <c r="E564" s="53">
        <v>1</v>
      </c>
      <c r="F564" s="25">
        <v>8562.5</v>
      </c>
      <c r="G564" s="26">
        <v>8.5625</v>
      </c>
      <c r="I564" s="3"/>
    </row>
    <row r="565" spans="1:9">
      <c r="A565" s="23" t="s">
        <v>1336</v>
      </c>
      <c r="B565" s="65" t="s">
        <v>209</v>
      </c>
      <c r="C565" s="65" t="s">
        <v>210</v>
      </c>
      <c r="D565" s="27" t="s">
        <v>21</v>
      </c>
      <c r="E565" s="53">
        <v>1</v>
      </c>
      <c r="F565" s="25">
        <v>5458.9285714285716</v>
      </c>
      <c r="G565" s="26">
        <v>5.4589285714285714</v>
      </c>
      <c r="I565" s="3"/>
    </row>
    <row r="566" spans="1:9">
      <c r="A566" s="23" t="s">
        <v>1337</v>
      </c>
      <c r="B566" s="65" t="s">
        <v>211</v>
      </c>
      <c r="C566" s="65" t="s">
        <v>212</v>
      </c>
      <c r="D566" s="27" t="s">
        <v>21</v>
      </c>
      <c r="E566" s="53">
        <v>1</v>
      </c>
      <c r="F566" s="25">
        <v>43456.25</v>
      </c>
      <c r="G566" s="26">
        <v>43.456249999999997</v>
      </c>
      <c r="I566" s="3"/>
    </row>
    <row r="567" spans="1:9">
      <c r="A567" s="23" t="s">
        <v>1338</v>
      </c>
      <c r="B567" s="65" t="s">
        <v>213</v>
      </c>
      <c r="C567" s="65" t="s">
        <v>214</v>
      </c>
      <c r="D567" s="27" t="s">
        <v>21</v>
      </c>
      <c r="E567" s="53">
        <v>0.5</v>
      </c>
      <c r="F567" s="25">
        <v>18837.5</v>
      </c>
      <c r="G567" s="26">
        <v>9.4187499999999993</v>
      </c>
      <c r="I567" s="3"/>
    </row>
    <row r="568" spans="1:9">
      <c r="A568" s="23" t="s">
        <v>1339</v>
      </c>
      <c r="B568" s="65" t="s">
        <v>217</v>
      </c>
      <c r="C568" s="65" t="s">
        <v>218</v>
      </c>
      <c r="D568" s="27" t="s">
        <v>21</v>
      </c>
      <c r="E568" s="53">
        <v>0.5</v>
      </c>
      <c r="F568" s="25">
        <v>92906.25</v>
      </c>
      <c r="G568" s="26">
        <v>46.453125</v>
      </c>
      <c r="I568" s="3"/>
    </row>
    <row r="569" spans="1:9">
      <c r="A569" s="23" t="s">
        <v>1340</v>
      </c>
      <c r="B569" s="65" t="s">
        <v>219</v>
      </c>
      <c r="C569" s="65" t="s">
        <v>640</v>
      </c>
      <c r="D569" s="27" t="s">
        <v>21</v>
      </c>
      <c r="E569" s="53">
        <v>0.5</v>
      </c>
      <c r="F569" s="25">
        <v>42384.821428571428</v>
      </c>
      <c r="G569" s="26">
        <v>21.192410714285714</v>
      </c>
      <c r="I569" s="3"/>
    </row>
    <row r="570" spans="1:9">
      <c r="A570" s="23" t="s">
        <v>1341</v>
      </c>
      <c r="B570" s="65" t="s">
        <v>224</v>
      </c>
      <c r="C570" s="65" t="s">
        <v>225</v>
      </c>
      <c r="D570" s="27" t="s">
        <v>21</v>
      </c>
      <c r="E570" s="53">
        <v>0.5</v>
      </c>
      <c r="F570" s="25">
        <v>155841.07142857142</v>
      </c>
      <c r="G570" s="26">
        <v>77.920535714285705</v>
      </c>
      <c r="I570" s="3"/>
    </row>
    <row r="571" spans="1:9">
      <c r="A571" s="23" t="s">
        <v>1342</v>
      </c>
      <c r="B571" s="65" t="s">
        <v>221</v>
      </c>
      <c r="C571" s="65" t="s">
        <v>222</v>
      </c>
      <c r="D571" s="27" t="s">
        <v>21</v>
      </c>
      <c r="E571" s="53">
        <v>0.5</v>
      </c>
      <c r="F571" s="25">
        <v>22262.5</v>
      </c>
      <c r="G571" s="26">
        <v>11.13125</v>
      </c>
      <c r="I571" s="3"/>
    </row>
    <row r="572" spans="1:9">
      <c r="A572" s="23" t="s">
        <v>1343</v>
      </c>
      <c r="B572" s="65" t="s">
        <v>641</v>
      </c>
      <c r="C572" s="65" t="s">
        <v>642</v>
      </c>
      <c r="D572" s="27" t="s">
        <v>21</v>
      </c>
      <c r="E572" s="53">
        <v>0.5</v>
      </c>
      <c r="F572" s="25">
        <v>6850</v>
      </c>
      <c r="G572" s="26">
        <v>3.4249999999999998</v>
      </c>
      <c r="I572" s="3"/>
    </row>
    <row r="573" spans="1:9">
      <c r="A573" s="23" t="s">
        <v>1344</v>
      </c>
      <c r="B573" s="65" t="s">
        <v>643</v>
      </c>
      <c r="C573" s="65" t="s">
        <v>644</v>
      </c>
      <c r="D573" s="27" t="s">
        <v>21</v>
      </c>
      <c r="E573" s="53">
        <v>0.2</v>
      </c>
      <c r="F573" s="25">
        <v>14771.428571428571</v>
      </c>
      <c r="G573" s="26">
        <v>2.9542857142857142</v>
      </c>
      <c r="I573" s="3"/>
    </row>
    <row r="574" spans="1:9" ht="25.5">
      <c r="A574" s="23" t="s">
        <v>1345</v>
      </c>
      <c r="B574" s="65" t="s">
        <v>228</v>
      </c>
      <c r="C574" s="65" t="s">
        <v>229</v>
      </c>
      <c r="D574" s="27" t="s">
        <v>21</v>
      </c>
      <c r="E574" s="53">
        <v>3</v>
      </c>
      <c r="F574" s="25">
        <v>9595.5357142857138</v>
      </c>
      <c r="G574" s="26">
        <v>28.786607142857143</v>
      </c>
      <c r="I574" s="3"/>
    </row>
    <row r="575" spans="1:9">
      <c r="A575" s="23" t="s">
        <v>1346</v>
      </c>
      <c r="B575" s="65" t="s">
        <v>244</v>
      </c>
      <c r="C575" s="65" t="s">
        <v>245</v>
      </c>
      <c r="D575" s="27" t="s">
        <v>645</v>
      </c>
      <c r="E575" s="53">
        <v>1</v>
      </c>
      <c r="F575" s="25">
        <v>9633.0357142857138</v>
      </c>
      <c r="G575" s="26">
        <v>9.6330357142857146</v>
      </c>
      <c r="I575" s="3"/>
    </row>
    <row r="576" spans="1:9" ht="25.5">
      <c r="A576" s="23" t="s">
        <v>1347</v>
      </c>
      <c r="B576" s="65" t="s">
        <v>248</v>
      </c>
      <c r="C576" s="65" t="s">
        <v>249</v>
      </c>
      <c r="D576" s="27" t="s">
        <v>21</v>
      </c>
      <c r="E576" s="53">
        <v>0.3</v>
      </c>
      <c r="F576" s="25">
        <v>7650326.7857142854</v>
      </c>
      <c r="G576" s="26">
        <v>2295.0980357142853</v>
      </c>
      <c r="I576" s="3"/>
    </row>
    <row r="577" spans="1:9" ht="25.5">
      <c r="A577" s="23" t="s">
        <v>1348</v>
      </c>
      <c r="B577" s="65" t="s">
        <v>252</v>
      </c>
      <c r="C577" s="65" t="s">
        <v>253</v>
      </c>
      <c r="D577" s="27" t="s">
        <v>21</v>
      </c>
      <c r="E577" s="53">
        <v>0.5</v>
      </c>
      <c r="F577" s="25">
        <v>12009.821428571429</v>
      </c>
      <c r="G577" s="26">
        <v>6.0049107142857148</v>
      </c>
      <c r="I577" s="3"/>
    </row>
    <row r="578" spans="1:9">
      <c r="A578" s="23" t="s">
        <v>1349</v>
      </c>
      <c r="B578" s="65" t="s">
        <v>646</v>
      </c>
      <c r="C578" s="65" t="s">
        <v>647</v>
      </c>
      <c r="D578" s="27" t="s">
        <v>21</v>
      </c>
      <c r="E578" s="53">
        <v>0.5</v>
      </c>
      <c r="F578" s="25">
        <v>8991.0714285714294</v>
      </c>
      <c r="G578" s="26">
        <v>4.4955357142857144</v>
      </c>
      <c r="I578" s="3"/>
    </row>
    <row r="579" spans="1:9">
      <c r="A579" s="23" t="s">
        <v>1350</v>
      </c>
      <c r="B579" s="65" t="s">
        <v>255</v>
      </c>
      <c r="C579" s="65" t="s">
        <v>256</v>
      </c>
      <c r="D579" s="27" t="s">
        <v>21</v>
      </c>
      <c r="E579" s="53">
        <v>0.3</v>
      </c>
      <c r="F579" s="25">
        <v>13700</v>
      </c>
      <c r="G579" s="26">
        <v>4.1100000000000003</v>
      </c>
      <c r="I579" s="3"/>
    </row>
    <row r="580" spans="1:9" ht="25.5">
      <c r="A580" s="23" t="s">
        <v>1351</v>
      </c>
      <c r="B580" s="65" t="s">
        <v>257</v>
      </c>
      <c r="C580" s="65" t="s">
        <v>258</v>
      </c>
      <c r="D580" s="27" t="s">
        <v>21</v>
      </c>
      <c r="E580" s="53">
        <v>0.2</v>
      </c>
      <c r="F580" s="25">
        <v>29326.785714285714</v>
      </c>
      <c r="G580" s="26">
        <v>5.8653571428571434</v>
      </c>
      <c r="I580" s="3"/>
    </row>
    <row r="581" spans="1:9">
      <c r="A581" s="23" t="s">
        <v>1352</v>
      </c>
      <c r="B581" s="65" t="s">
        <v>261</v>
      </c>
      <c r="C581" s="65" t="s">
        <v>262</v>
      </c>
      <c r="D581" s="27" t="s">
        <v>645</v>
      </c>
      <c r="E581" s="53">
        <v>0.3</v>
      </c>
      <c r="F581" s="25">
        <v>4623.01</v>
      </c>
      <c r="G581" s="26">
        <v>1.386903</v>
      </c>
      <c r="I581" s="3"/>
    </row>
    <row r="582" spans="1:9" ht="25.5">
      <c r="A582" s="23" t="s">
        <v>1353</v>
      </c>
      <c r="B582" s="65" t="s">
        <v>648</v>
      </c>
      <c r="C582" s="65" t="s">
        <v>162</v>
      </c>
      <c r="D582" s="27" t="s">
        <v>21</v>
      </c>
      <c r="E582" s="53">
        <v>5</v>
      </c>
      <c r="F582" s="25">
        <v>19051.785714285714</v>
      </c>
      <c r="G582" s="26">
        <v>95.258928571428569</v>
      </c>
      <c r="I582" s="3"/>
    </row>
    <row r="583" spans="1:9" ht="25.5">
      <c r="A583" s="23" t="s">
        <v>1354</v>
      </c>
      <c r="B583" s="65" t="s">
        <v>649</v>
      </c>
      <c r="C583" s="65" t="s">
        <v>650</v>
      </c>
      <c r="D583" s="27" t="s">
        <v>21</v>
      </c>
      <c r="E583" s="53">
        <v>1</v>
      </c>
      <c r="F583" s="25">
        <v>6850</v>
      </c>
      <c r="G583" s="26">
        <v>6.85</v>
      </c>
      <c r="I583" s="3"/>
    </row>
    <row r="584" spans="1:9">
      <c r="A584" s="23" t="s">
        <v>1355</v>
      </c>
      <c r="B584" s="65" t="s">
        <v>259</v>
      </c>
      <c r="C584" s="65" t="s">
        <v>260</v>
      </c>
      <c r="D584" s="27" t="s">
        <v>21</v>
      </c>
      <c r="E584" s="53">
        <v>0.2</v>
      </c>
      <c r="F584" s="25">
        <v>1317344.642857143</v>
      </c>
      <c r="G584" s="26">
        <v>263.46892857142859</v>
      </c>
      <c r="I584" s="3"/>
    </row>
    <row r="585" spans="1:9" ht="25.5">
      <c r="A585" s="23" t="s">
        <v>1356</v>
      </c>
      <c r="B585" s="65" t="s">
        <v>272</v>
      </c>
      <c r="C585" s="65" t="s">
        <v>651</v>
      </c>
      <c r="D585" s="27" t="s">
        <v>38</v>
      </c>
      <c r="E585" s="53">
        <v>5</v>
      </c>
      <c r="F585" s="25">
        <v>416200</v>
      </c>
      <c r="G585" s="26">
        <v>2081</v>
      </c>
      <c r="I585" s="3"/>
    </row>
    <row r="586" spans="1:9">
      <c r="A586" s="23" t="s">
        <v>1357</v>
      </c>
      <c r="B586" s="65" t="s">
        <v>265</v>
      </c>
      <c r="C586" s="65" t="s">
        <v>266</v>
      </c>
      <c r="D586" s="27" t="s">
        <v>21</v>
      </c>
      <c r="E586" s="53">
        <v>3</v>
      </c>
      <c r="F586" s="25">
        <v>429421.42857142858</v>
      </c>
      <c r="G586" s="26">
        <v>1288.2642857142857</v>
      </c>
      <c r="I586" s="3"/>
    </row>
    <row r="587" spans="1:9" ht="25.5">
      <c r="A587" s="23" t="s">
        <v>1358</v>
      </c>
      <c r="B587" s="65" t="s">
        <v>274</v>
      </c>
      <c r="C587" s="65" t="s">
        <v>652</v>
      </c>
      <c r="D587" s="27" t="s">
        <v>38</v>
      </c>
      <c r="E587" s="53">
        <v>5</v>
      </c>
      <c r="F587" s="25">
        <v>89879</v>
      </c>
      <c r="G587" s="26">
        <v>449.39499999999998</v>
      </c>
      <c r="I587" s="3"/>
    </row>
    <row r="588" spans="1:9" ht="25.5">
      <c r="A588" s="23" t="s">
        <v>1359</v>
      </c>
      <c r="B588" s="65" t="s">
        <v>276</v>
      </c>
      <c r="C588" s="65" t="s">
        <v>653</v>
      </c>
      <c r="D588" s="27" t="s">
        <v>38</v>
      </c>
      <c r="E588" s="53">
        <v>5</v>
      </c>
      <c r="F588" s="25">
        <v>89879</v>
      </c>
      <c r="G588" s="26">
        <v>449.39499999999998</v>
      </c>
      <c r="I588" s="3"/>
    </row>
    <row r="589" spans="1:9">
      <c r="A589" s="23" t="s">
        <v>1360</v>
      </c>
      <c r="B589" s="65" t="s">
        <v>286</v>
      </c>
      <c r="C589" s="65" t="s">
        <v>287</v>
      </c>
      <c r="D589" s="27" t="s">
        <v>21</v>
      </c>
      <c r="E589" s="53">
        <v>0.5</v>
      </c>
      <c r="F589" s="25">
        <v>5566.0714285714284</v>
      </c>
      <c r="G589" s="26">
        <v>2.7830357142857141</v>
      </c>
      <c r="I589" s="3"/>
    </row>
    <row r="590" spans="1:9" ht="25.5">
      <c r="A590" s="23" t="s">
        <v>1361</v>
      </c>
      <c r="B590" s="65" t="s">
        <v>294</v>
      </c>
      <c r="C590" s="65" t="s">
        <v>295</v>
      </c>
      <c r="D590" s="27" t="s">
        <v>38</v>
      </c>
      <c r="E590" s="53">
        <v>5</v>
      </c>
      <c r="F590" s="25">
        <v>80000</v>
      </c>
      <c r="G590" s="26">
        <v>400</v>
      </c>
      <c r="I590" s="3"/>
    </row>
    <row r="591" spans="1:9">
      <c r="A591" s="23" t="s">
        <v>1362</v>
      </c>
      <c r="B591" s="65" t="s">
        <v>290</v>
      </c>
      <c r="C591" s="65" t="s">
        <v>291</v>
      </c>
      <c r="D591" s="27" t="s">
        <v>21</v>
      </c>
      <c r="E591" s="53">
        <v>2</v>
      </c>
      <c r="F591" s="33">
        <v>21540</v>
      </c>
      <c r="G591" s="26">
        <v>43.08</v>
      </c>
      <c r="I591" s="3"/>
    </row>
    <row r="592" spans="1:9">
      <c r="A592" s="23" t="s">
        <v>1363</v>
      </c>
      <c r="B592" s="65" t="s">
        <v>296</v>
      </c>
      <c r="C592" s="65" t="s">
        <v>297</v>
      </c>
      <c r="D592" s="27" t="s">
        <v>21</v>
      </c>
      <c r="E592" s="53">
        <v>2</v>
      </c>
      <c r="F592" s="25">
        <v>43883.928571428572</v>
      </c>
      <c r="G592" s="26">
        <v>87.767857142857139</v>
      </c>
      <c r="I592" s="3"/>
    </row>
    <row r="593" spans="1:9">
      <c r="A593" s="23" t="s">
        <v>1364</v>
      </c>
      <c r="B593" s="65" t="s">
        <v>301</v>
      </c>
      <c r="C593" s="65" t="s">
        <v>302</v>
      </c>
      <c r="D593" s="27" t="s">
        <v>21</v>
      </c>
      <c r="E593" s="53">
        <v>0.5</v>
      </c>
      <c r="F593" s="25">
        <v>19266.071428571428</v>
      </c>
      <c r="G593" s="26">
        <v>9.6330357142857146</v>
      </c>
      <c r="I593" s="3"/>
    </row>
    <row r="594" spans="1:9">
      <c r="A594" s="23" t="s">
        <v>1365</v>
      </c>
      <c r="B594" s="65" t="s">
        <v>305</v>
      </c>
      <c r="C594" s="65" t="s">
        <v>306</v>
      </c>
      <c r="D594" s="27" t="s">
        <v>21</v>
      </c>
      <c r="E594" s="53">
        <v>0.5</v>
      </c>
      <c r="F594" s="25">
        <v>528749.10714285716</v>
      </c>
      <c r="G594" s="26">
        <v>264.37455357142858</v>
      </c>
      <c r="I594" s="3"/>
    </row>
    <row r="595" spans="1:9">
      <c r="A595" s="23" t="s">
        <v>1366</v>
      </c>
      <c r="B595" s="65" t="s">
        <v>303</v>
      </c>
      <c r="C595" s="65" t="s">
        <v>304</v>
      </c>
      <c r="D595" s="27" t="s">
        <v>21</v>
      </c>
      <c r="E595" s="53">
        <v>0.2</v>
      </c>
      <c r="F595" s="33">
        <v>86591</v>
      </c>
      <c r="G595" s="26">
        <v>17.318200000000001</v>
      </c>
      <c r="I595" s="3"/>
    </row>
    <row r="596" spans="1:9">
      <c r="A596" s="23" t="s">
        <v>1367</v>
      </c>
      <c r="B596" s="65" t="s">
        <v>654</v>
      </c>
      <c r="C596" s="65" t="s">
        <v>655</v>
      </c>
      <c r="D596" s="27" t="s">
        <v>21</v>
      </c>
      <c r="E596" s="53">
        <v>0.2</v>
      </c>
      <c r="F596" s="25">
        <v>538595.53571428568</v>
      </c>
      <c r="G596" s="26">
        <v>107.71910714285714</v>
      </c>
      <c r="I596" s="3"/>
    </row>
    <row r="597" spans="1:9" ht="25.5">
      <c r="A597" s="23" t="s">
        <v>1368</v>
      </c>
      <c r="B597" s="65" t="s">
        <v>656</v>
      </c>
      <c r="C597" s="65" t="s">
        <v>657</v>
      </c>
      <c r="D597" s="27" t="s">
        <v>142</v>
      </c>
      <c r="E597" s="53">
        <v>50</v>
      </c>
      <c r="F597" s="25">
        <v>2878.5714285714284</v>
      </c>
      <c r="G597" s="26">
        <v>143.92857142857142</v>
      </c>
      <c r="I597" s="3"/>
    </row>
    <row r="598" spans="1:9" ht="25.5">
      <c r="A598" s="23" t="s">
        <v>1369</v>
      </c>
      <c r="B598" s="65" t="s">
        <v>315</v>
      </c>
      <c r="C598" s="65" t="s">
        <v>658</v>
      </c>
      <c r="D598" s="27" t="s">
        <v>21</v>
      </c>
      <c r="E598" s="53">
        <v>5</v>
      </c>
      <c r="F598" s="25">
        <v>43241.071428571428</v>
      </c>
      <c r="G598" s="26">
        <v>216.20535714285714</v>
      </c>
      <c r="I598" s="3"/>
    </row>
    <row r="599" spans="1:9">
      <c r="A599" s="23" t="s">
        <v>1370</v>
      </c>
      <c r="B599" s="65" t="s">
        <v>322</v>
      </c>
      <c r="C599" s="65" t="s">
        <v>254</v>
      </c>
      <c r="D599" s="27" t="s">
        <v>21</v>
      </c>
      <c r="E599" s="53">
        <v>0.5</v>
      </c>
      <c r="F599" s="25">
        <v>9633.0357142857138</v>
      </c>
      <c r="G599" s="26">
        <v>4.8165178571428573</v>
      </c>
      <c r="I599" s="3"/>
    </row>
    <row r="600" spans="1:9" ht="25.5">
      <c r="A600" s="23" t="s">
        <v>1371</v>
      </c>
      <c r="B600" s="65" t="s">
        <v>323</v>
      </c>
      <c r="C600" s="65" t="s">
        <v>659</v>
      </c>
      <c r="D600" s="27" t="s">
        <v>38</v>
      </c>
      <c r="E600" s="53">
        <v>3</v>
      </c>
      <c r="F600" s="25">
        <v>39400.892857142855</v>
      </c>
      <c r="G600" s="26">
        <v>118.20267857142856</v>
      </c>
      <c r="I600" s="3"/>
    </row>
    <row r="601" spans="1:9" ht="38.25">
      <c r="A601" s="23" t="s">
        <v>1372</v>
      </c>
      <c r="B601" s="65" t="s">
        <v>660</v>
      </c>
      <c r="C601" s="65" t="s">
        <v>661</v>
      </c>
      <c r="D601" s="27" t="s">
        <v>475</v>
      </c>
      <c r="E601" s="53">
        <v>9</v>
      </c>
      <c r="F601" s="25">
        <v>136018.75</v>
      </c>
      <c r="G601" s="26">
        <v>1224.16875</v>
      </c>
      <c r="I601" s="3"/>
    </row>
    <row r="602" spans="1:9">
      <c r="A602" s="23" t="s">
        <v>1373</v>
      </c>
      <c r="B602" s="65" t="s">
        <v>662</v>
      </c>
      <c r="C602" s="65" t="s">
        <v>663</v>
      </c>
      <c r="D602" s="27" t="s">
        <v>21</v>
      </c>
      <c r="E602" s="53">
        <v>2</v>
      </c>
      <c r="F602" s="25">
        <v>8636.6071428571431</v>
      </c>
      <c r="G602" s="26">
        <v>17.273214285714285</v>
      </c>
      <c r="I602" s="3"/>
    </row>
    <row r="603" spans="1:9">
      <c r="A603" s="23" t="s">
        <v>1374</v>
      </c>
      <c r="B603" s="65" t="s">
        <v>664</v>
      </c>
      <c r="C603" s="65" t="s">
        <v>665</v>
      </c>
      <c r="D603" s="27" t="s">
        <v>21</v>
      </c>
      <c r="E603" s="53">
        <v>1</v>
      </c>
      <c r="F603" s="25">
        <v>9847.3214285714294</v>
      </c>
      <c r="G603" s="26">
        <v>9.8473214285714299</v>
      </c>
      <c r="I603" s="3"/>
    </row>
    <row r="604" spans="1:9" ht="25.5">
      <c r="A604" s="23" t="s">
        <v>1375</v>
      </c>
      <c r="B604" s="65" t="s">
        <v>335</v>
      </c>
      <c r="C604" s="65" t="s">
        <v>666</v>
      </c>
      <c r="D604" s="27" t="s">
        <v>38</v>
      </c>
      <c r="E604" s="53">
        <v>1</v>
      </c>
      <c r="F604" s="25">
        <v>101435.71428571429</v>
      </c>
      <c r="G604" s="26">
        <v>101.43571428571428</v>
      </c>
      <c r="I604" s="3"/>
    </row>
    <row r="605" spans="1:9" ht="38.25">
      <c r="A605" s="23" t="s">
        <v>1376</v>
      </c>
      <c r="B605" s="65" t="s">
        <v>331</v>
      </c>
      <c r="C605" s="65" t="s">
        <v>667</v>
      </c>
      <c r="D605" s="27" t="s">
        <v>38</v>
      </c>
      <c r="E605" s="53">
        <v>5</v>
      </c>
      <c r="F605" s="25">
        <v>125746.42857142857</v>
      </c>
      <c r="G605" s="26">
        <v>628.73214285714289</v>
      </c>
      <c r="I605" s="3"/>
    </row>
    <row r="606" spans="1:9">
      <c r="A606" s="23" t="s">
        <v>1377</v>
      </c>
      <c r="B606" s="65" t="s">
        <v>343</v>
      </c>
      <c r="C606" s="65" t="s">
        <v>344</v>
      </c>
      <c r="D606" s="27" t="s">
        <v>21</v>
      </c>
      <c r="E606" s="53">
        <v>1</v>
      </c>
      <c r="F606" s="25">
        <v>357494.64285714284</v>
      </c>
      <c r="G606" s="26">
        <v>357.49464285714282</v>
      </c>
      <c r="I606" s="3"/>
    </row>
    <row r="607" spans="1:9">
      <c r="A607" s="23" t="s">
        <v>1378</v>
      </c>
      <c r="B607" s="65" t="s">
        <v>345</v>
      </c>
      <c r="C607" s="65" t="s">
        <v>347</v>
      </c>
      <c r="D607" s="27" t="s">
        <v>21</v>
      </c>
      <c r="E607" s="53">
        <v>1</v>
      </c>
      <c r="F607" s="25">
        <v>616089.28571428568</v>
      </c>
      <c r="G607" s="26">
        <v>616.08928571428567</v>
      </c>
      <c r="I607" s="3"/>
    </row>
    <row r="608" spans="1:9">
      <c r="A608" s="23" t="s">
        <v>1379</v>
      </c>
      <c r="B608" s="65" t="s">
        <v>350</v>
      </c>
      <c r="C608" s="65" t="s">
        <v>351</v>
      </c>
      <c r="D608" s="27" t="s">
        <v>668</v>
      </c>
      <c r="E608" s="53">
        <v>2.2000000000000002</v>
      </c>
      <c r="F608" s="25">
        <v>15413.392857142857</v>
      </c>
      <c r="G608" s="26">
        <v>33.909464285714293</v>
      </c>
      <c r="I608" s="3"/>
    </row>
    <row r="609" spans="1:9">
      <c r="A609" s="23" t="s">
        <v>1380</v>
      </c>
      <c r="B609" s="65" t="s">
        <v>669</v>
      </c>
      <c r="C609" s="65" t="s">
        <v>670</v>
      </c>
      <c r="D609" s="27" t="s">
        <v>21</v>
      </c>
      <c r="E609" s="53">
        <v>3.7</v>
      </c>
      <c r="F609" s="25">
        <v>5758.0357142857147</v>
      </c>
      <c r="G609" s="26">
        <v>21.304732142857144</v>
      </c>
      <c r="I609" s="3"/>
    </row>
    <row r="610" spans="1:9" ht="25.5">
      <c r="A610" s="23" t="s">
        <v>1381</v>
      </c>
      <c r="B610" s="65" t="s">
        <v>366</v>
      </c>
      <c r="C610" s="65" t="s">
        <v>671</v>
      </c>
      <c r="D610" s="27" t="s">
        <v>38</v>
      </c>
      <c r="E610" s="53">
        <v>1</v>
      </c>
      <c r="F610" s="25">
        <v>128315</v>
      </c>
      <c r="G610" s="26">
        <v>128.315</v>
      </c>
      <c r="I610" s="3"/>
    </row>
    <row r="611" spans="1:9" ht="25.5">
      <c r="A611" s="23" t="s">
        <v>1382</v>
      </c>
      <c r="B611" s="65" t="s">
        <v>364</v>
      </c>
      <c r="C611" s="65" t="s">
        <v>672</v>
      </c>
      <c r="D611" s="27" t="s">
        <v>38</v>
      </c>
      <c r="E611" s="53">
        <v>1</v>
      </c>
      <c r="F611" s="25">
        <v>128315</v>
      </c>
      <c r="G611" s="26">
        <v>128.315</v>
      </c>
      <c r="I611" s="3"/>
    </row>
    <row r="612" spans="1:9" ht="26.25" thickBot="1">
      <c r="A612" s="45" t="s">
        <v>1383</v>
      </c>
      <c r="B612" s="72" t="s">
        <v>368</v>
      </c>
      <c r="C612" s="72" t="s">
        <v>369</v>
      </c>
      <c r="D612" s="46" t="s">
        <v>21</v>
      </c>
      <c r="E612" s="57">
        <v>0.3</v>
      </c>
      <c r="F612" s="47">
        <v>38317.857142857145</v>
      </c>
      <c r="G612" s="48">
        <v>11.495357142857143</v>
      </c>
      <c r="I612" s="3"/>
    </row>
    <row r="613" spans="1:9">
      <c r="I613" s="3"/>
    </row>
  </sheetData>
  <mergeCells count="29">
    <mergeCell ref="A1:G1"/>
    <mergeCell ref="H1:H3"/>
    <mergeCell ref="A2:G2"/>
    <mergeCell ref="A3:G3"/>
    <mergeCell ref="A4:G4"/>
    <mergeCell ref="F6:F7"/>
    <mergeCell ref="G6:G7"/>
    <mergeCell ref="A8:A10"/>
    <mergeCell ref="B8:B10"/>
    <mergeCell ref="D10:F10"/>
    <mergeCell ref="A6:A7"/>
    <mergeCell ref="B6:B7"/>
    <mergeCell ref="C6:C7"/>
    <mergeCell ref="D6:D7"/>
    <mergeCell ref="E6:E7"/>
    <mergeCell ref="F20:G21"/>
    <mergeCell ref="H11:H12"/>
    <mergeCell ref="A12:D12"/>
    <mergeCell ref="A13:D13"/>
    <mergeCell ref="E13:F13"/>
    <mergeCell ref="A19:G19"/>
    <mergeCell ref="A20:A22"/>
    <mergeCell ref="B20:B22"/>
    <mergeCell ref="C20:C22"/>
    <mergeCell ref="D20:D22"/>
    <mergeCell ref="E20:E22"/>
    <mergeCell ref="A11:D11"/>
    <mergeCell ref="E11:F12"/>
    <mergeCell ref="G11:G12"/>
  </mergeCells>
  <hyperlinks>
    <hyperlink ref="C296" r:id="rId1" display="http://www.himtrade.ru/g_5100-85.htm"/>
    <hyperlink ref="C230" r:id="rId2" display="http://www.freetorg.ru/lead/kaliya-gidrookis-gost-24363-80-pr-va-franciya-kor,407994.html"/>
    <hyperlink ref="C554" r:id="rId3" display="http://www.freetorg.ru/lead/kaliya-gidrookis-gost-24363-80-pr-va-franciya-kor,407994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tabSelected="1" topLeftCell="A241" workbookViewId="0">
      <selection activeCell="E149" sqref="E149"/>
    </sheetView>
  </sheetViews>
  <sheetFormatPr defaultRowHeight="12.75" outlineLevelRow="1"/>
  <cols>
    <col min="1" max="1" width="4.85546875" style="3" bestFit="1" customWidth="1"/>
    <col min="2" max="2" width="28" style="73" customWidth="1"/>
    <col min="3" max="3" width="28.5703125" style="73" customWidth="1"/>
    <col min="4" max="4" width="7.42578125" style="3" customWidth="1"/>
    <col min="5" max="5" width="7.140625" style="49" bestFit="1" customWidth="1"/>
    <col min="6" max="6" width="12" style="49" customWidth="1"/>
    <col min="7" max="7" width="18.85546875" style="49" customWidth="1"/>
    <col min="8" max="8" width="11.28515625" style="113" bestFit="1" customWidth="1"/>
    <col min="9" max="9" width="13.85546875" style="124" customWidth="1"/>
    <col min="10" max="10" width="14.85546875" style="113" customWidth="1"/>
    <col min="11" max="11" width="6.140625" style="113" customWidth="1"/>
    <col min="12" max="16384" width="9.140625" style="3"/>
  </cols>
  <sheetData>
    <row r="1" spans="1:11">
      <c r="A1" s="176"/>
      <c r="B1" s="176"/>
      <c r="C1" s="176"/>
      <c r="D1" s="176"/>
      <c r="E1" s="176"/>
      <c r="F1" s="176"/>
      <c r="G1" s="176"/>
      <c r="H1" s="197"/>
      <c r="I1" s="113"/>
    </row>
    <row r="2" spans="1:11" ht="12.75" customHeight="1">
      <c r="A2" s="178" t="s">
        <v>1409</v>
      </c>
      <c r="B2" s="178"/>
      <c r="C2" s="178"/>
      <c r="D2" s="178"/>
      <c r="E2" s="178"/>
      <c r="F2" s="178"/>
      <c r="G2" s="178"/>
      <c r="H2" s="197"/>
      <c r="I2" s="113"/>
    </row>
    <row r="3" spans="1:11" ht="12.75" customHeight="1">
      <c r="A3" s="187" t="s">
        <v>1392</v>
      </c>
      <c r="B3" s="187"/>
      <c r="C3" s="187"/>
      <c r="D3" s="187"/>
      <c r="E3" s="187"/>
      <c r="F3" s="187"/>
      <c r="G3" s="187"/>
      <c r="H3" s="197"/>
      <c r="I3" s="113"/>
    </row>
    <row r="4" spans="1:11" ht="15.75">
      <c r="A4" s="179" t="s">
        <v>1412</v>
      </c>
      <c r="B4" s="179"/>
      <c r="C4" s="179"/>
      <c r="D4" s="179"/>
      <c r="E4" s="179"/>
      <c r="F4" s="179"/>
      <c r="G4" s="179"/>
      <c r="H4" s="118"/>
      <c r="I4" s="113"/>
    </row>
    <row r="5" spans="1:11" ht="16.5" thickBot="1">
      <c r="A5" s="91"/>
      <c r="B5" s="91"/>
      <c r="C5" s="91"/>
      <c r="D5" s="91"/>
      <c r="E5" s="91"/>
      <c r="F5" s="91"/>
      <c r="G5" s="91"/>
      <c r="H5" s="118"/>
      <c r="I5" s="113"/>
    </row>
    <row r="6" spans="1:11" ht="20.25" customHeight="1" thickTop="1">
      <c r="A6" s="192" t="s">
        <v>1394</v>
      </c>
      <c r="B6" s="188" t="s">
        <v>0</v>
      </c>
      <c r="C6" s="188" t="s">
        <v>1395</v>
      </c>
      <c r="D6" s="188" t="s">
        <v>1396</v>
      </c>
      <c r="E6" s="188" t="s">
        <v>1</v>
      </c>
      <c r="F6" s="188" t="s">
        <v>1397</v>
      </c>
      <c r="G6" s="190" t="s">
        <v>1398</v>
      </c>
      <c r="H6" s="118"/>
      <c r="I6" s="113"/>
    </row>
    <row r="7" spans="1:11" ht="15.75" thickBot="1">
      <c r="A7" s="162"/>
      <c r="B7" s="189"/>
      <c r="C7" s="193"/>
      <c r="D7" s="189"/>
      <c r="E7" s="189"/>
      <c r="F7" s="189"/>
      <c r="G7" s="191"/>
      <c r="H7" s="118"/>
      <c r="I7" s="113"/>
    </row>
    <row r="8" spans="1:11" ht="60.75" thickBot="1">
      <c r="A8" s="160" t="s">
        <v>1399</v>
      </c>
      <c r="B8" s="163" t="s">
        <v>1411</v>
      </c>
      <c r="C8" s="86" t="s">
        <v>1401</v>
      </c>
      <c r="D8" s="87" t="s">
        <v>1402</v>
      </c>
      <c r="E8" s="87">
        <v>28</v>
      </c>
      <c r="F8" s="109">
        <v>17000</v>
      </c>
      <c r="G8" s="120">
        <f>E8*F8</f>
        <v>476000</v>
      </c>
      <c r="H8" s="118"/>
      <c r="I8" s="113"/>
    </row>
    <row r="9" spans="1:11" ht="24.75" thickBot="1">
      <c r="A9" s="161"/>
      <c r="B9" s="164"/>
      <c r="C9" s="86" t="s">
        <v>1403</v>
      </c>
      <c r="D9" s="89" t="s">
        <v>1402</v>
      </c>
      <c r="E9" s="90">
        <v>60</v>
      </c>
      <c r="F9" s="109">
        <v>12000</v>
      </c>
      <c r="G9" s="120">
        <f>E9*F9</f>
        <v>720000</v>
      </c>
      <c r="H9" s="118"/>
      <c r="I9" s="113"/>
    </row>
    <row r="10" spans="1:11" ht="36.75" thickBot="1">
      <c r="A10" s="162"/>
      <c r="B10" s="165"/>
      <c r="C10" s="86" t="s">
        <v>1404</v>
      </c>
      <c r="D10" s="166" t="s">
        <v>1405</v>
      </c>
      <c r="E10" s="167"/>
      <c r="F10" s="168"/>
      <c r="G10" s="120">
        <f>G23</f>
        <v>286607334.63962853</v>
      </c>
      <c r="H10" s="118"/>
      <c r="I10" s="113">
        <v>286607334.63962901</v>
      </c>
      <c r="J10" s="126">
        <f>I10-G10</f>
        <v>4.76837158203125E-7</v>
      </c>
    </row>
    <row r="11" spans="1:11">
      <c r="A11" s="169"/>
      <c r="B11" s="170"/>
      <c r="C11" s="170"/>
      <c r="D11" s="171"/>
      <c r="E11" s="172" t="s">
        <v>1407</v>
      </c>
      <c r="F11" s="173"/>
      <c r="G11" s="195">
        <f>G10+G9+G8</f>
        <v>287803334.63962853</v>
      </c>
      <c r="H11" s="194"/>
      <c r="I11" s="113"/>
    </row>
    <row r="12" spans="1:11" ht="16.5" customHeight="1" thickBot="1">
      <c r="A12" s="152" t="s">
        <v>1406</v>
      </c>
      <c r="B12" s="153"/>
      <c r="C12" s="153"/>
      <c r="D12" s="154"/>
      <c r="E12" s="174"/>
      <c r="F12" s="175"/>
      <c r="G12" s="196"/>
      <c r="H12" s="194"/>
      <c r="I12" s="113"/>
      <c r="J12" s="113">
        <v>287803334.63962901</v>
      </c>
      <c r="K12" s="126">
        <f>J12-G11</f>
        <v>4.76837158203125E-7</v>
      </c>
    </row>
    <row r="13" spans="1:11" ht="15.75" thickBot="1">
      <c r="A13" s="155"/>
      <c r="B13" s="156"/>
      <c r="C13" s="156"/>
      <c r="D13" s="157"/>
      <c r="E13" s="158" t="s">
        <v>1408</v>
      </c>
      <c r="F13" s="159"/>
      <c r="G13" s="114">
        <f>G11*1.12</f>
        <v>322339734.79638398</v>
      </c>
      <c r="H13" s="118"/>
      <c r="I13" s="113"/>
    </row>
    <row r="14" spans="1:11" ht="13.5" thickTop="1">
      <c r="I14" s="113"/>
    </row>
    <row r="16" spans="1:11">
      <c r="A16" s="1"/>
      <c r="B16" s="74"/>
      <c r="C16" s="58"/>
      <c r="D16" s="2"/>
      <c r="E16" s="1"/>
      <c r="F16" s="1"/>
      <c r="G16" s="1"/>
    </row>
    <row r="17" spans="1:9" s="3" customFormat="1">
      <c r="A17" s="1"/>
      <c r="B17" s="74"/>
      <c r="C17" s="58"/>
      <c r="D17" s="2"/>
      <c r="E17" s="1"/>
      <c r="G17" s="82"/>
      <c r="H17" s="113"/>
      <c r="I17" s="124"/>
    </row>
    <row r="18" spans="1:9" s="3" customFormat="1" ht="13.5" thickBot="1">
      <c r="A18" s="1"/>
      <c r="B18" s="74"/>
      <c r="C18" s="58"/>
      <c r="D18" s="2"/>
      <c r="E18" s="1"/>
      <c r="G18" s="83"/>
      <c r="H18" s="113"/>
      <c r="I18" s="124"/>
    </row>
    <row r="19" spans="1:9" s="3" customFormat="1" ht="27" customHeight="1" thickBot="1">
      <c r="A19" s="130" t="s">
        <v>1391</v>
      </c>
      <c r="B19" s="131"/>
      <c r="C19" s="131"/>
      <c r="D19" s="131"/>
      <c r="E19" s="131"/>
      <c r="F19" s="131"/>
      <c r="G19" s="132"/>
      <c r="H19" s="113"/>
      <c r="I19" s="124"/>
    </row>
    <row r="20" spans="1:9" s="3" customFormat="1" ht="15" customHeight="1">
      <c r="A20" s="133" t="s">
        <v>835</v>
      </c>
      <c r="B20" s="136" t="s">
        <v>0</v>
      </c>
      <c r="C20" s="136" t="s">
        <v>836</v>
      </c>
      <c r="D20" s="139" t="s">
        <v>837</v>
      </c>
      <c r="E20" s="142" t="s">
        <v>839</v>
      </c>
      <c r="F20" s="145" t="s">
        <v>838</v>
      </c>
      <c r="G20" s="146"/>
      <c r="H20" s="113"/>
      <c r="I20" s="124"/>
    </row>
    <row r="21" spans="1:9" s="3" customFormat="1">
      <c r="A21" s="134"/>
      <c r="B21" s="137"/>
      <c r="C21" s="137"/>
      <c r="D21" s="140"/>
      <c r="E21" s="143"/>
      <c r="F21" s="147"/>
      <c r="G21" s="148"/>
      <c r="H21" s="113"/>
      <c r="I21" s="124"/>
    </row>
    <row r="22" spans="1:9" s="3" customFormat="1" ht="39" thickBot="1">
      <c r="A22" s="135"/>
      <c r="B22" s="138"/>
      <c r="C22" s="138"/>
      <c r="D22" s="141"/>
      <c r="E22" s="144"/>
      <c r="F22" s="98" t="s">
        <v>845</v>
      </c>
      <c r="G22" s="97" t="s">
        <v>1410</v>
      </c>
      <c r="H22" s="113"/>
      <c r="I22" s="125"/>
    </row>
    <row r="23" spans="1:9" s="3" customFormat="1">
      <c r="A23" s="5"/>
      <c r="B23" s="75" t="s">
        <v>2</v>
      </c>
      <c r="C23" s="59"/>
      <c r="D23" s="6"/>
      <c r="E23" s="50"/>
      <c r="F23" s="7"/>
      <c r="G23" s="8">
        <f>G24+G323</f>
        <v>286607334.63962853</v>
      </c>
      <c r="H23" s="115">
        <v>286607000</v>
      </c>
      <c r="I23" s="112">
        <f>H23-G23</f>
        <v>-334.63962852954865</v>
      </c>
    </row>
    <row r="24" spans="1:9" s="3" customFormat="1">
      <c r="A24" s="101"/>
      <c r="B24" s="102" t="s">
        <v>3</v>
      </c>
      <c r="C24" s="103"/>
      <c r="D24" s="104"/>
      <c r="E24" s="108"/>
      <c r="F24" s="105"/>
      <c r="G24" s="106">
        <f>G25+G155</f>
        <v>208886287.14985716</v>
      </c>
      <c r="H24" s="122">
        <v>208886287.14985701</v>
      </c>
      <c r="I24" s="112">
        <f>H24-G24</f>
        <v>0</v>
      </c>
    </row>
    <row r="25" spans="1:9" s="3" customFormat="1">
      <c r="A25" s="14"/>
      <c r="B25" s="61" t="s">
        <v>4</v>
      </c>
      <c r="C25" s="61"/>
      <c r="D25" s="15"/>
      <c r="E25" s="52"/>
      <c r="F25" s="16"/>
      <c r="G25" s="17">
        <f>G26+G32+G38+G43+G48+G54+G59+G62+G67+G71+G80+G88+G97+G108+G110+G116</f>
        <v>131030486.39214286</v>
      </c>
      <c r="H25" s="113"/>
      <c r="I25" s="112"/>
    </row>
    <row r="26" spans="1:9" s="3" customFormat="1">
      <c r="A26" s="19"/>
      <c r="B26" s="77" t="s">
        <v>377</v>
      </c>
      <c r="C26" s="62"/>
      <c r="D26" s="20"/>
      <c r="E26" s="21">
        <f>SUM(E27:E31)</f>
        <v>115</v>
      </c>
      <c r="F26" s="21"/>
      <c r="G26" s="22">
        <f>SUM(G27:G31)</f>
        <v>2272285.2785714287</v>
      </c>
      <c r="H26" s="113"/>
      <c r="I26" s="112"/>
    </row>
    <row r="27" spans="1:9" s="3" customFormat="1" ht="25.5" outlineLevel="1">
      <c r="A27" s="23" t="s">
        <v>848</v>
      </c>
      <c r="B27" s="65" t="s">
        <v>673</v>
      </c>
      <c r="C27" s="63" t="s">
        <v>1384</v>
      </c>
      <c r="D27" s="24" t="s">
        <v>5</v>
      </c>
      <c r="E27" s="25">
        <v>20</v>
      </c>
      <c r="F27" s="25">
        <v>12902.678571428571</v>
      </c>
      <c r="G27" s="26">
        <f>E27*F27</f>
        <v>258053.57142857142</v>
      </c>
      <c r="H27" s="113"/>
      <c r="I27" s="124"/>
    </row>
    <row r="28" spans="1:9" s="3" customFormat="1" ht="25.5" outlineLevel="1">
      <c r="A28" s="23" t="s">
        <v>847</v>
      </c>
      <c r="B28" s="65" t="s">
        <v>673</v>
      </c>
      <c r="C28" s="63" t="s">
        <v>1385</v>
      </c>
      <c r="D28" s="24" t="s">
        <v>5</v>
      </c>
      <c r="E28" s="25">
        <v>30</v>
      </c>
      <c r="F28" s="25">
        <v>44540.178571428572</v>
      </c>
      <c r="G28" s="26">
        <f t="shared" ref="G28:G42" si="0">E28*F28</f>
        <v>1336205.3571428573</v>
      </c>
      <c r="H28" s="113"/>
      <c r="I28" s="124"/>
    </row>
    <row r="29" spans="1:9" s="3" customFormat="1" ht="51" outlineLevel="1">
      <c r="A29" s="23" t="s">
        <v>849</v>
      </c>
      <c r="B29" s="67" t="s">
        <v>674</v>
      </c>
      <c r="C29" s="63" t="s">
        <v>675</v>
      </c>
      <c r="D29" s="24" t="s">
        <v>5</v>
      </c>
      <c r="E29" s="25">
        <v>30</v>
      </c>
      <c r="F29" s="25">
        <v>11889.42</v>
      </c>
      <c r="G29" s="26">
        <f t="shared" si="0"/>
        <v>356682.6</v>
      </c>
      <c r="H29" s="113"/>
      <c r="I29" s="124"/>
    </row>
    <row r="30" spans="1:9" s="3" customFormat="1" ht="25.5" outlineLevel="1">
      <c r="A30" s="23" t="s">
        <v>850</v>
      </c>
      <c r="B30" s="64" t="s">
        <v>676</v>
      </c>
      <c r="C30" s="63" t="s">
        <v>677</v>
      </c>
      <c r="D30" s="24" t="s">
        <v>5</v>
      </c>
      <c r="E30" s="25">
        <v>15</v>
      </c>
      <c r="F30" s="25">
        <v>9181.25</v>
      </c>
      <c r="G30" s="26">
        <f t="shared" si="0"/>
        <v>137718.75</v>
      </c>
      <c r="H30" s="113"/>
      <c r="I30" s="124"/>
    </row>
    <row r="31" spans="1:9" s="3" customFormat="1" outlineLevel="1">
      <c r="A31" s="23" t="s">
        <v>851</v>
      </c>
      <c r="B31" s="67" t="s">
        <v>678</v>
      </c>
      <c r="C31" s="64" t="s">
        <v>679</v>
      </c>
      <c r="D31" s="24" t="s">
        <v>5</v>
      </c>
      <c r="E31" s="25">
        <v>20</v>
      </c>
      <c r="F31" s="25">
        <v>9181.25</v>
      </c>
      <c r="G31" s="26">
        <f t="shared" si="0"/>
        <v>183625</v>
      </c>
      <c r="H31" s="113"/>
      <c r="I31" s="124"/>
    </row>
    <row r="32" spans="1:9" s="3" customFormat="1">
      <c r="A32" s="19"/>
      <c r="B32" s="77" t="s">
        <v>390</v>
      </c>
      <c r="C32" s="62"/>
      <c r="D32" s="20"/>
      <c r="E32" s="21">
        <v>122</v>
      </c>
      <c r="F32" s="21"/>
      <c r="G32" s="22">
        <f>SUM(G33:G37)</f>
        <v>1942578.1428571427</v>
      </c>
      <c r="H32" s="113"/>
      <c r="I32" s="112"/>
    </row>
    <row r="33" spans="1:9" s="3" customFormat="1" ht="25.5" outlineLevel="1">
      <c r="A33" s="23" t="s">
        <v>852</v>
      </c>
      <c r="B33" s="65" t="s">
        <v>680</v>
      </c>
      <c r="C33" s="65" t="s">
        <v>681</v>
      </c>
      <c r="D33" s="27" t="s">
        <v>5</v>
      </c>
      <c r="E33" s="25">
        <v>30</v>
      </c>
      <c r="F33" s="25">
        <v>10644.642857142857</v>
      </c>
      <c r="G33" s="26">
        <f t="shared" si="0"/>
        <v>319339.28571428568</v>
      </c>
      <c r="H33" s="113"/>
      <c r="I33" s="124"/>
    </row>
    <row r="34" spans="1:9" s="3" customFormat="1" ht="25.5" outlineLevel="1">
      <c r="A34" s="23" t="s">
        <v>853</v>
      </c>
      <c r="B34" s="65" t="s">
        <v>680</v>
      </c>
      <c r="C34" s="65" t="s">
        <v>682</v>
      </c>
      <c r="D34" s="27" t="s">
        <v>5</v>
      </c>
      <c r="E34" s="25">
        <v>50</v>
      </c>
      <c r="F34" s="25">
        <v>18039.285714285714</v>
      </c>
      <c r="G34" s="26">
        <f t="shared" si="0"/>
        <v>901964.28571428568</v>
      </c>
      <c r="H34" s="113"/>
      <c r="I34" s="124"/>
    </row>
    <row r="35" spans="1:9" s="3" customFormat="1" ht="25.5" outlineLevel="1">
      <c r="A35" s="23" t="s">
        <v>854</v>
      </c>
      <c r="B35" s="65" t="s">
        <v>680</v>
      </c>
      <c r="C35" s="65" t="s">
        <v>683</v>
      </c>
      <c r="D35" s="27" t="s">
        <v>5</v>
      </c>
      <c r="E35" s="25">
        <v>30</v>
      </c>
      <c r="F35" s="25">
        <v>18039.285714285714</v>
      </c>
      <c r="G35" s="26">
        <f t="shared" si="0"/>
        <v>541178.57142857136</v>
      </c>
      <c r="H35" s="113"/>
      <c r="I35" s="124"/>
    </row>
    <row r="36" spans="1:9" s="3" customFormat="1" ht="38.25" outlineLevel="1">
      <c r="A36" s="23" t="s">
        <v>855</v>
      </c>
      <c r="B36" s="65" t="s">
        <v>684</v>
      </c>
      <c r="C36" s="65" t="s">
        <v>685</v>
      </c>
      <c r="D36" s="27" t="s">
        <v>5</v>
      </c>
      <c r="E36" s="25">
        <v>2</v>
      </c>
      <c r="F36" s="25">
        <v>45048</v>
      </c>
      <c r="G36" s="26">
        <f t="shared" si="0"/>
        <v>90096</v>
      </c>
      <c r="H36" s="113"/>
      <c r="I36" s="124"/>
    </row>
    <row r="37" spans="1:9" s="3" customFormat="1" outlineLevel="1">
      <c r="A37" s="23" t="s">
        <v>856</v>
      </c>
      <c r="B37" s="65" t="s">
        <v>686</v>
      </c>
      <c r="C37" s="65" t="s">
        <v>687</v>
      </c>
      <c r="D37" s="27" t="s">
        <v>5</v>
      </c>
      <c r="E37" s="25">
        <v>10</v>
      </c>
      <c r="F37" s="25">
        <v>9000</v>
      </c>
      <c r="G37" s="26">
        <f t="shared" si="0"/>
        <v>90000</v>
      </c>
      <c r="H37" s="113"/>
      <c r="I37" s="124"/>
    </row>
    <row r="38" spans="1:9" s="3" customFormat="1">
      <c r="A38" s="19"/>
      <c r="B38" s="77" t="s">
        <v>404</v>
      </c>
      <c r="C38" s="62"/>
      <c r="D38" s="20"/>
      <c r="E38" s="21">
        <v>90</v>
      </c>
      <c r="F38" s="21"/>
      <c r="G38" s="22">
        <f>SUM(G39:G42)</f>
        <v>554164.1</v>
      </c>
      <c r="H38" s="113"/>
      <c r="I38" s="112"/>
    </row>
    <row r="39" spans="1:9" s="3" customFormat="1" outlineLevel="1">
      <c r="A39" s="23" t="s">
        <v>857</v>
      </c>
      <c r="B39" s="65" t="s">
        <v>688</v>
      </c>
      <c r="C39" s="65" t="s">
        <v>689</v>
      </c>
      <c r="D39" s="27" t="s">
        <v>5</v>
      </c>
      <c r="E39" s="25">
        <v>10</v>
      </c>
      <c r="F39" s="25">
        <v>2000</v>
      </c>
      <c r="G39" s="26">
        <f t="shared" si="0"/>
        <v>20000</v>
      </c>
      <c r="H39" s="113"/>
      <c r="I39" s="124"/>
    </row>
    <row r="40" spans="1:9" s="3" customFormat="1" ht="25.5" outlineLevel="1">
      <c r="A40" s="23" t="s">
        <v>858</v>
      </c>
      <c r="B40" s="65" t="s">
        <v>411</v>
      </c>
      <c r="C40" s="65" t="s">
        <v>412</v>
      </c>
      <c r="D40" s="27" t="s">
        <v>5</v>
      </c>
      <c r="E40" s="25">
        <v>30</v>
      </c>
      <c r="F40" s="25">
        <v>1805.47</v>
      </c>
      <c r="G40" s="26">
        <f t="shared" si="0"/>
        <v>54164.1</v>
      </c>
      <c r="H40" s="113"/>
      <c r="I40" s="124"/>
    </row>
    <row r="41" spans="1:9" s="3" customFormat="1" outlineLevel="1">
      <c r="A41" s="23" t="s">
        <v>859</v>
      </c>
      <c r="B41" s="65" t="s">
        <v>690</v>
      </c>
      <c r="C41" s="65" t="s">
        <v>691</v>
      </c>
      <c r="D41" s="27" t="s">
        <v>5</v>
      </c>
      <c r="E41" s="25">
        <v>20</v>
      </c>
      <c r="F41" s="25">
        <v>1500</v>
      </c>
      <c r="G41" s="26">
        <f t="shared" si="0"/>
        <v>30000</v>
      </c>
      <c r="H41" s="113"/>
      <c r="I41" s="124"/>
    </row>
    <row r="42" spans="1:9" s="3" customFormat="1" ht="76.5" outlineLevel="1">
      <c r="A42" s="23" t="s">
        <v>860</v>
      </c>
      <c r="B42" s="65" t="s">
        <v>692</v>
      </c>
      <c r="C42" s="65" t="s">
        <v>693</v>
      </c>
      <c r="D42" s="27" t="s">
        <v>5</v>
      </c>
      <c r="E42" s="25">
        <v>30</v>
      </c>
      <c r="F42" s="25">
        <v>15000</v>
      </c>
      <c r="G42" s="26">
        <f t="shared" si="0"/>
        <v>450000</v>
      </c>
      <c r="H42" s="113"/>
      <c r="I42" s="124"/>
    </row>
    <row r="43" spans="1:9" s="3" customFormat="1">
      <c r="A43" s="19"/>
      <c r="B43" s="77" t="s">
        <v>415</v>
      </c>
      <c r="C43" s="62"/>
      <c r="D43" s="20"/>
      <c r="E43" s="21">
        <v>230</v>
      </c>
      <c r="F43" s="21"/>
      <c r="G43" s="22">
        <f>SUM(G44:G47)</f>
        <v>1186098.2142857143</v>
      </c>
      <c r="H43" s="113"/>
      <c r="I43" s="112"/>
    </row>
    <row r="44" spans="1:9" s="3" customFormat="1" ht="38.25" outlineLevel="1">
      <c r="A44" s="23" t="s">
        <v>861</v>
      </c>
      <c r="B44" s="65" t="s">
        <v>694</v>
      </c>
      <c r="C44" s="65" t="s">
        <v>695</v>
      </c>
      <c r="D44" s="27" t="s">
        <v>5</v>
      </c>
      <c r="E44" s="25">
        <v>5</v>
      </c>
      <c r="F44" s="25">
        <v>4317.8571428571431</v>
      </c>
      <c r="G44" s="26">
        <f>E44*F44</f>
        <v>21589.285714285717</v>
      </c>
      <c r="H44" s="113"/>
      <c r="I44" s="124"/>
    </row>
    <row r="45" spans="1:9" s="3" customFormat="1" ht="38.25" outlineLevel="1">
      <c r="A45" s="23" t="s">
        <v>862</v>
      </c>
      <c r="B45" s="65" t="s">
        <v>696</v>
      </c>
      <c r="C45" s="65" t="s">
        <v>697</v>
      </c>
      <c r="D45" s="27" t="s">
        <v>5</v>
      </c>
      <c r="E45" s="25">
        <v>5</v>
      </c>
      <c r="F45" s="25">
        <v>5408.9285714285716</v>
      </c>
      <c r="G45" s="26">
        <f t="shared" ref="G45:G78" si="1">E45*F45</f>
        <v>27044.642857142859</v>
      </c>
      <c r="H45" s="113"/>
      <c r="I45" s="124"/>
    </row>
    <row r="46" spans="1:9" s="3" customFormat="1" ht="38.25" outlineLevel="1">
      <c r="A46" s="23" t="s">
        <v>863</v>
      </c>
      <c r="B46" s="65" t="s">
        <v>698</v>
      </c>
      <c r="C46" s="65" t="s">
        <v>699</v>
      </c>
      <c r="D46" s="27" t="s">
        <v>5</v>
      </c>
      <c r="E46" s="25">
        <v>20</v>
      </c>
      <c r="F46" s="25">
        <v>6873.2142857142853</v>
      </c>
      <c r="G46" s="26">
        <f t="shared" si="1"/>
        <v>137464.28571428571</v>
      </c>
      <c r="H46" s="113"/>
      <c r="I46" s="124"/>
    </row>
    <row r="47" spans="1:9" s="3" customFormat="1" outlineLevel="1">
      <c r="A47" s="23" t="s">
        <v>864</v>
      </c>
      <c r="B47" s="65" t="s">
        <v>700</v>
      </c>
      <c r="C47" s="65" t="s">
        <v>701</v>
      </c>
      <c r="D47" s="27" t="s">
        <v>5</v>
      </c>
      <c r="E47" s="25">
        <v>200</v>
      </c>
      <c r="F47" s="25">
        <v>5000</v>
      </c>
      <c r="G47" s="26">
        <f t="shared" si="1"/>
        <v>1000000</v>
      </c>
      <c r="H47" s="113"/>
      <c r="I47" s="124"/>
    </row>
    <row r="48" spans="1:9" s="3" customFormat="1">
      <c r="A48" s="19"/>
      <c r="B48" s="77" t="s">
        <v>423</v>
      </c>
      <c r="C48" s="62"/>
      <c r="D48" s="20"/>
      <c r="E48" s="21">
        <v>24</v>
      </c>
      <c r="F48" s="21"/>
      <c r="G48" s="22">
        <f>SUM(G49:G53)</f>
        <v>713789.25000000012</v>
      </c>
      <c r="H48" s="113"/>
      <c r="I48" s="112"/>
    </row>
    <row r="49" spans="1:9" s="3" customFormat="1" ht="25.5" outlineLevel="1">
      <c r="A49" s="23" t="s">
        <v>865</v>
      </c>
      <c r="B49" s="65" t="s">
        <v>702</v>
      </c>
      <c r="C49" s="63" t="s">
        <v>703</v>
      </c>
      <c r="D49" s="27" t="s">
        <v>5</v>
      </c>
      <c r="E49" s="25">
        <v>3</v>
      </c>
      <c r="F49" s="25">
        <v>15000</v>
      </c>
      <c r="G49" s="26">
        <f t="shared" si="1"/>
        <v>45000</v>
      </c>
      <c r="H49" s="113"/>
      <c r="I49" s="124"/>
    </row>
    <row r="50" spans="1:9" s="3" customFormat="1" ht="25.5" outlineLevel="1">
      <c r="A50" s="23" t="s">
        <v>866</v>
      </c>
      <c r="B50" s="65" t="s">
        <v>704</v>
      </c>
      <c r="C50" s="63" t="s">
        <v>705</v>
      </c>
      <c r="D50" s="27" t="s">
        <v>5</v>
      </c>
      <c r="E50" s="25">
        <v>5</v>
      </c>
      <c r="F50" s="25">
        <v>58510.87</v>
      </c>
      <c r="G50" s="26">
        <f t="shared" si="1"/>
        <v>292554.35000000003</v>
      </c>
      <c r="H50" s="113"/>
      <c r="I50" s="124"/>
    </row>
    <row r="51" spans="1:9" s="3" customFormat="1" ht="51" outlineLevel="1">
      <c r="A51" s="23" t="s">
        <v>867</v>
      </c>
      <c r="B51" s="65" t="s">
        <v>706</v>
      </c>
      <c r="C51" s="63" t="s">
        <v>707</v>
      </c>
      <c r="D51" s="27" t="s">
        <v>5</v>
      </c>
      <c r="E51" s="25">
        <v>10</v>
      </c>
      <c r="F51" s="25">
        <v>17500</v>
      </c>
      <c r="G51" s="26">
        <f t="shared" si="1"/>
        <v>175000</v>
      </c>
      <c r="H51" s="113"/>
      <c r="I51" s="124"/>
    </row>
    <row r="52" spans="1:9" s="3" customFormat="1" ht="25.5" outlineLevel="1">
      <c r="A52" s="23" t="s">
        <v>868</v>
      </c>
      <c r="B52" s="65" t="s">
        <v>708</v>
      </c>
      <c r="C52" s="63" t="s">
        <v>709</v>
      </c>
      <c r="D52" s="27" t="s">
        <v>5</v>
      </c>
      <c r="E52" s="25">
        <v>2</v>
      </c>
      <c r="F52" s="25">
        <v>35381.75</v>
      </c>
      <c r="G52" s="26">
        <f t="shared" si="1"/>
        <v>70763.5</v>
      </c>
      <c r="H52" s="113"/>
      <c r="I52" s="124"/>
    </row>
    <row r="53" spans="1:9" s="3" customFormat="1" ht="25.5" outlineLevel="1">
      <c r="A53" s="23" t="s">
        <v>869</v>
      </c>
      <c r="B53" s="65" t="s">
        <v>708</v>
      </c>
      <c r="C53" s="63" t="s">
        <v>710</v>
      </c>
      <c r="D53" s="27" t="s">
        <v>5</v>
      </c>
      <c r="E53" s="25">
        <v>4</v>
      </c>
      <c r="F53" s="25">
        <v>32617.85</v>
      </c>
      <c r="G53" s="26">
        <f t="shared" si="1"/>
        <v>130471.4</v>
      </c>
      <c r="H53" s="113"/>
      <c r="I53" s="124"/>
    </row>
    <row r="54" spans="1:9" s="3" customFormat="1">
      <c r="A54" s="19"/>
      <c r="B54" s="77" t="s">
        <v>711</v>
      </c>
      <c r="C54" s="62"/>
      <c r="D54" s="20"/>
      <c r="E54" s="21">
        <v>40</v>
      </c>
      <c r="F54" s="21"/>
      <c r="G54" s="22">
        <f>SUM(G55:G58)</f>
        <v>957947.20000000007</v>
      </c>
      <c r="H54" s="113"/>
      <c r="I54" s="112"/>
    </row>
    <row r="55" spans="1:9" s="3" customFormat="1" ht="25.5" outlineLevel="1">
      <c r="A55" s="23" t="s">
        <v>870</v>
      </c>
      <c r="B55" s="64" t="s">
        <v>711</v>
      </c>
      <c r="C55" s="63" t="s">
        <v>712</v>
      </c>
      <c r="D55" s="27" t="s">
        <v>5</v>
      </c>
      <c r="E55" s="25">
        <v>10</v>
      </c>
      <c r="F55" s="25">
        <v>22420</v>
      </c>
      <c r="G55" s="26">
        <f t="shared" si="1"/>
        <v>224200</v>
      </c>
      <c r="H55" s="113"/>
      <c r="I55" s="124"/>
    </row>
    <row r="56" spans="1:9" s="3" customFormat="1" ht="25.5" outlineLevel="1">
      <c r="A56" s="23" t="s">
        <v>871</v>
      </c>
      <c r="B56" s="64" t="s">
        <v>711</v>
      </c>
      <c r="C56" s="63" t="s">
        <v>713</v>
      </c>
      <c r="D56" s="27" t="s">
        <v>5</v>
      </c>
      <c r="E56" s="25">
        <v>10</v>
      </c>
      <c r="F56" s="25">
        <v>24458.240000000002</v>
      </c>
      <c r="G56" s="26">
        <f t="shared" si="1"/>
        <v>244582.40000000002</v>
      </c>
      <c r="H56" s="113"/>
      <c r="I56" s="124"/>
    </row>
    <row r="57" spans="1:9" s="3" customFormat="1" ht="25.5" outlineLevel="1">
      <c r="A57" s="23" t="s">
        <v>872</v>
      </c>
      <c r="B57" s="64" t="s">
        <v>711</v>
      </c>
      <c r="C57" s="63" t="s">
        <v>714</v>
      </c>
      <c r="D57" s="27" t="s">
        <v>5</v>
      </c>
      <c r="E57" s="25">
        <v>10</v>
      </c>
      <c r="F57" s="25">
        <v>24458.240000000002</v>
      </c>
      <c r="G57" s="26">
        <f t="shared" si="1"/>
        <v>244582.40000000002</v>
      </c>
      <c r="H57" s="113"/>
      <c r="I57" s="124"/>
    </row>
    <row r="58" spans="1:9" s="3" customFormat="1" ht="25.5" outlineLevel="1">
      <c r="A58" s="23" t="s">
        <v>873</v>
      </c>
      <c r="B58" s="64" t="s">
        <v>711</v>
      </c>
      <c r="C58" s="63" t="s">
        <v>715</v>
      </c>
      <c r="D58" s="27" t="s">
        <v>5</v>
      </c>
      <c r="E58" s="25">
        <v>10</v>
      </c>
      <c r="F58" s="25">
        <v>24458.240000000002</v>
      </c>
      <c r="G58" s="26">
        <f t="shared" si="1"/>
        <v>244582.40000000002</v>
      </c>
      <c r="H58" s="113"/>
      <c r="I58" s="124"/>
    </row>
    <row r="59" spans="1:9" s="3" customFormat="1">
      <c r="A59" s="19"/>
      <c r="B59" s="77" t="s">
        <v>498</v>
      </c>
      <c r="C59" s="62"/>
      <c r="D59" s="20"/>
      <c r="E59" s="21">
        <v>10</v>
      </c>
      <c r="F59" s="21"/>
      <c r="G59" s="22">
        <f>SUM(G60:G61)</f>
        <v>151366.07142857142</v>
      </c>
      <c r="H59" s="113"/>
      <c r="I59" s="112"/>
    </row>
    <row r="60" spans="1:9" s="3" customFormat="1" ht="25.5" outlineLevel="1">
      <c r="A60" s="23" t="s">
        <v>874</v>
      </c>
      <c r="B60" s="65" t="s">
        <v>716</v>
      </c>
      <c r="C60" s="65" t="s">
        <v>717</v>
      </c>
      <c r="D60" s="27" t="s">
        <v>5</v>
      </c>
      <c r="E60" s="25">
        <v>5</v>
      </c>
      <c r="F60" s="25">
        <v>15136.607142857143</v>
      </c>
      <c r="G60" s="26">
        <f t="shared" si="1"/>
        <v>75683.03571428571</v>
      </c>
      <c r="H60" s="113"/>
      <c r="I60" s="124"/>
    </row>
    <row r="61" spans="1:9" s="3" customFormat="1" ht="25.5" outlineLevel="1">
      <c r="A61" s="23" t="s">
        <v>875</v>
      </c>
      <c r="B61" s="65" t="s">
        <v>716</v>
      </c>
      <c r="C61" s="65" t="s">
        <v>718</v>
      </c>
      <c r="D61" s="27" t="s">
        <v>5</v>
      </c>
      <c r="E61" s="25">
        <v>5</v>
      </c>
      <c r="F61" s="25">
        <v>15136.607142857143</v>
      </c>
      <c r="G61" s="26">
        <f t="shared" si="1"/>
        <v>75683.03571428571</v>
      </c>
      <c r="H61" s="113"/>
      <c r="I61" s="124"/>
    </row>
    <row r="62" spans="1:9" s="3" customFormat="1">
      <c r="A62" s="19"/>
      <c r="B62" s="77" t="s">
        <v>719</v>
      </c>
      <c r="C62" s="62"/>
      <c r="D62" s="20"/>
      <c r="E62" s="21">
        <v>45</v>
      </c>
      <c r="F62" s="21"/>
      <c r="G62" s="22">
        <f>SUM(G63:G66)</f>
        <v>2777228.5714285714</v>
      </c>
      <c r="H62" s="113"/>
      <c r="I62" s="112"/>
    </row>
    <row r="63" spans="1:9" s="3" customFormat="1" ht="38.25" outlineLevel="1">
      <c r="A63" s="23" t="s">
        <v>876</v>
      </c>
      <c r="B63" s="64" t="s">
        <v>720</v>
      </c>
      <c r="C63" s="64" t="s">
        <v>721</v>
      </c>
      <c r="D63" s="27" t="s">
        <v>5</v>
      </c>
      <c r="E63" s="25">
        <v>10</v>
      </c>
      <c r="F63" s="25">
        <v>15825</v>
      </c>
      <c r="G63" s="26">
        <f t="shared" si="1"/>
        <v>158250</v>
      </c>
      <c r="H63" s="113"/>
      <c r="I63" s="124"/>
    </row>
    <row r="64" spans="1:9" s="3" customFormat="1" ht="165.75" outlineLevel="1">
      <c r="A64" s="23" t="s">
        <v>877</v>
      </c>
      <c r="B64" s="64" t="s">
        <v>722</v>
      </c>
      <c r="C64" s="63" t="s">
        <v>723</v>
      </c>
      <c r="D64" s="27" t="s">
        <v>5</v>
      </c>
      <c r="E64" s="25">
        <v>29</v>
      </c>
      <c r="F64" s="25">
        <v>50378.571428571428</v>
      </c>
      <c r="G64" s="26">
        <f t="shared" si="1"/>
        <v>1460978.5714285714</v>
      </c>
      <c r="H64" s="113"/>
      <c r="I64" s="124"/>
    </row>
    <row r="65" spans="1:9" s="3" customFormat="1" ht="51" outlineLevel="1">
      <c r="A65" s="23" t="s">
        <v>878</v>
      </c>
      <c r="B65" s="66" t="s">
        <v>724</v>
      </c>
      <c r="C65" s="66" t="s">
        <v>725</v>
      </c>
      <c r="D65" s="27" t="s">
        <v>5</v>
      </c>
      <c r="E65" s="25">
        <v>3</v>
      </c>
      <c r="F65" s="25">
        <v>193000</v>
      </c>
      <c r="G65" s="26">
        <f t="shared" si="1"/>
        <v>579000</v>
      </c>
      <c r="H65" s="113"/>
      <c r="I65" s="124"/>
    </row>
    <row r="66" spans="1:9" s="3" customFormat="1" ht="51" outlineLevel="1">
      <c r="A66" s="23" t="s">
        <v>879</v>
      </c>
      <c r="B66" s="66" t="s">
        <v>726</v>
      </c>
      <c r="C66" s="64" t="s">
        <v>727</v>
      </c>
      <c r="D66" s="27" t="s">
        <v>5</v>
      </c>
      <c r="E66" s="25">
        <v>3</v>
      </c>
      <c r="F66" s="25">
        <v>193000</v>
      </c>
      <c r="G66" s="26">
        <f t="shared" si="1"/>
        <v>579000</v>
      </c>
      <c r="H66" s="113"/>
      <c r="I66" s="124"/>
    </row>
    <row r="67" spans="1:9" s="3" customFormat="1">
      <c r="A67" s="19"/>
      <c r="B67" s="77" t="s">
        <v>434</v>
      </c>
      <c r="C67" s="62"/>
      <c r="D67" s="20"/>
      <c r="E67" s="21">
        <v>50</v>
      </c>
      <c r="F67" s="21"/>
      <c r="G67" s="22">
        <f>SUM(G68:G70)</f>
        <v>348616.07142857148</v>
      </c>
      <c r="H67" s="113"/>
      <c r="I67" s="112"/>
    </row>
    <row r="68" spans="1:9" s="3" customFormat="1" outlineLevel="1">
      <c r="A68" s="23" t="s">
        <v>880</v>
      </c>
      <c r="B68" s="65" t="s">
        <v>435</v>
      </c>
      <c r="C68" s="65" t="s">
        <v>436</v>
      </c>
      <c r="D68" s="27" t="s">
        <v>5</v>
      </c>
      <c r="E68" s="25">
        <v>20</v>
      </c>
      <c r="F68" s="25">
        <v>6972.3214285714284</v>
      </c>
      <c r="G68" s="26">
        <f t="shared" si="1"/>
        <v>139446.42857142858</v>
      </c>
      <c r="H68" s="113"/>
      <c r="I68" s="124"/>
    </row>
    <row r="69" spans="1:9" s="3" customFormat="1" outlineLevel="1">
      <c r="A69" s="23" t="s">
        <v>881</v>
      </c>
      <c r="B69" s="65" t="s">
        <v>435</v>
      </c>
      <c r="C69" s="65" t="s">
        <v>437</v>
      </c>
      <c r="D69" s="27" t="s">
        <v>5</v>
      </c>
      <c r="E69" s="25">
        <v>20</v>
      </c>
      <c r="F69" s="25">
        <v>6972.3214285714284</v>
      </c>
      <c r="G69" s="26">
        <f t="shared" si="1"/>
        <v>139446.42857142858</v>
      </c>
      <c r="H69" s="113"/>
      <c r="I69" s="124"/>
    </row>
    <row r="70" spans="1:9" s="3" customFormat="1" outlineLevel="1">
      <c r="A70" s="23" t="s">
        <v>882</v>
      </c>
      <c r="B70" s="65" t="s">
        <v>435</v>
      </c>
      <c r="C70" s="64" t="s">
        <v>728</v>
      </c>
      <c r="D70" s="27" t="s">
        <v>5</v>
      </c>
      <c r="E70" s="25">
        <v>10</v>
      </c>
      <c r="F70" s="25">
        <v>6972.3214285714284</v>
      </c>
      <c r="G70" s="26">
        <f t="shared" si="1"/>
        <v>69723.21428571429</v>
      </c>
      <c r="H70" s="113"/>
      <c r="I70" s="124"/>
    </row>
    <row r="71" spans="1:9" s="3" customFormat="1">
      <c r="A71" s="19"/>
      <c r="B71" s="77" t="s">
        <v>438</v>
      </c>
      <c r="C71" s="62"/>
      <c r="D71" s="20"/>
      <c r="E71" s="21">
        <v>185</v>
      </c>
      <c r="F71" s="21"/>
      <c r="G71" s="22">
        <f>SUM(G72:G78)</f>
        <v>923842.71428571432</v>
      </c>
      <c r="H71" s="113"/>
      <c r="I71" s="112"/>
    </row>
    <row r="72" spans="1:9" s="3" customFormat="1" ht="76.5" outlineLevel="1">
      <c r="A72" s="23" t="s">
        <v>883</v>
      </c>
      <c r="B72" s="65" t="s">
        <v>729</v>
      </c>
      <c r="C72" s="65" t="s">
        <v>730</v>
      </c>
      <c r="D72" s="27" t="s">
        <v>5</v>
      </c>
      <c r="E72" s="25">
        <v>5</v>
      </c>
      <c r="F72" s="25">
        <v>93582.142857142855</v>
      </c>
      <c r="G72" s="26">
        <f t="shared" si="1"/>
        <v>467910.71428571426</v>
      </c>
      <c r="H72" s="113"/>
      <c r="I72" s="124"/>
    </row>
    <row r="73" spans="1:9" s="3" customFormat="1" ht="38.25" outlineLevel="1">
      <c r="A73" s="23" t="s">
        <v>884</v>
      </c>
      <c r="B73" s="65" t="s">
        <v>731</v>
      </c>
      <c r="C73" s="65" t="s">
        <v>732</v>
      </c>
      <c r="D73" s="27" t="s">
        <v>5</v>
      </c>
      <c r="E73" s="25">
        <v>10</v>
      </c>
      <c r="F73" s="25">
        <v>1000</v>
      </c>
      <c r="G73" s="26">
        <f t="shared" si="1"/>
        <v>10000</v>
      </c>
      <c r="H73" s="113"/>
      <c r="I73" s="124"/>
    </row>
    <row r="74" spans="1:9" s="3" customFormat="1" outlineLevel="1">
      <c r="A74" s="23" t="s">
        <v>885</v>
      </c>
      <c r="B74" s="65" t="s">
        <v>733</v>
      </c>
      <c r="C74" s="65" t="s">
        <v>734</v>
      </c>
      <c r="D74" s="27" t="s">
        <v>5</v>
      </c>
      <c r="E74" s="25">
        <v>50</v>
      </c>
      <c r="F74" s="25">
        <v>2572.88</v>
      </c>
      <c r="G74" s="26">
        <f t="shared" si="1"/>
        <v>128644</v>
      </c>
      <c r="H74" s="113"/>
      <c r="I74" s="124"/>
    </row>
    <row r="75" spans="1:9" s="3" customFormat="1" outlineLevel="1">
      <c r="A75" s="23" t="s">
        <v>886</v>
      </c>
      <c r="B75" s="65" t="s">
        <v>733</v>
      </c>
      <c r="C75" s="65" t="s">
        <v>735</v>
      </c>
      <c r="D75" s="27" t="s">
        <v>5</v>
      </c>
      <c r="E75" s="25">
        <v>50</v>
      </c>
      <c r="F75" s="25">
        <v>2572.88</v>
      </c>
      <c r="G75" s="26">
        <f t="shared" si="1"/>
        <v>128644</v>
      </c>
      <c r="H75" s="113"/>
      <c r="I75" s="124"/>
    </row>
    <row r="76" spans="1:9" s="3" customFormat="1" outlineLevel="1">
      <c r="A76" s="23" t="s">
        <v>887</v>
      </c>
      <c r="B76" s="65" t="s">
        <v>733</v>
      </c>
      <c r="C76" s="65" t="s">
        <v>736</v>
      </c>
      <c r="D76" s="27" t="s">
        <v>5</v>
      </c>
      <c r="E76" s="25">
        <v>50</v>
      </c>
      <c r="F76" s="25">
        <v>2572.88</v>
      </c>
      <c r="G76" s="26">
        <f t="shared" si="1"/>
        <v>128644</v>
      </c>
      <c r="H76" s="113"/>
      <c r="I76" s="124"/>
    </row>
    <row r="77" spans="1:9" s="3" customFormat="1" outlineLevel="1">
      <c r="A77" s="23" t="s">
        <v>888</v>
      </c>
      <c r="B77" s="65" t="s">
        <v>733</v>
      </c>
      <c r="C77" s="65" t="s">
        <v>737</v>
      </c>
      <c r="D77" s="27" t="s">
        <v>5</v>
      </c>
      <c r="E77" s="25">
        <v>10</v>
      </c>
      <c r="F77" s="25">
        <v>3000</v>
      </c>
      <c r="G77" s="26">
        <f t="shared" si="1"/>
        <v>30000</v>
      </c>
      <c r="H77" s="113"/>
      <c r="I77" s="124"/>
    </row>
    <row r="78" spans="1:9" s="3" customFormat="1" outlineLevel="1">
      <c r="A78" s="23" t="s">
        <v>889</v>
      </c>
      <c r="B78" s="65" t="s">
        <v>733</v>
      </c>
      <c r="C78" s="65" t="s">
        <v>738</v>
      </c>
      <c r="D78" s="27" t="s">
        <v>5</v>
      </c>
      <c r="E78" s="25">
        <v>10</v>
      </c>
      <c r="F78" s="25">
        <v>3000</v>
      </c>
      <c r="G78" s="26">
        <f t="shared" si="1"/>
        <v>30000</v>
      </c>
      <c r="H78" s="113"/>
      <c r="I78" s="124"/>
    </row>
    <row r="79" spans="1:9" s="3" customFormat="1">
      <c r="A79" s="19"/>
      <c r="B79" s="77" t="s">
        <v>6</v>
      </c>
      <c r="C79" s="62"/>
      <c r="D79" s="20"/>
      <c r="E79" s="21">
        <v>0</v>
      </c>
      <c r="F79" s="21"/>
      <c r="G79" s="22">
        <v>0</v>
      </c>
      <c r="H79" s="113"/>
      <c r="I79" s="124"/>
    </row>
    <row r="80" spans="1:9" s="3" customFormat="1">
      <c r="A80" s="19"/>
      <c r="B80" s="77" t="s">
        <v>452</v>
      </c>
      <c r="C80" s="62"/>
      <c r="D80" s="20"/>
      <c r="E80" s="21">
        <v>130</v>
      </c>
      <c r="F80" s="21"/>
      <c r="G80" s="22">
        <f>SUM(G81:G87)</f>
        <v>2918387</v>
      </c>
      <c r="H80" s="113"/>
      <c r="I80" s="112"/>
    </row>
    <row r="81" spans="1:9" s="3" customFormat="1" outlineLevel="1">
      <c r="A81" s="23" t="s">
        <v>890</v>
      </c>
      <c r="B81" s="65" t="s">
        <v>7</v>
      </c>
      <c r="C81" s="67" t="s">
        <v>739</v>
      </c>
      <c r="D81" s="27" t="s">
        <v>5</v>
      </c>
      <c r="E81" s="25">
        <v>10</v>
      </c>
      <c r="F81" s="25">
        <v>3046.4285714285716</v>
      </c>
      <c r="G81" s="26">
        <f t="shared" ref="G81:G146" si="2">E81*F81</f>
        <v>30464.285714285717</v>
      </c>
      <c r="H81" s="113"/>
      <c r="I81" s="124"/>
    </row>
    <row r="82" spans="1:9" s="3" customFormat="1" outlineLevel="1">
      <c r="A82" s="23" t="s">
        <v>891</v>
      </c>
      <c r="B82" s="65" t="s">
        <v>7</v>
      </c>
      <c r="C82" s="67" t="s">
        <v>740</v>
      </c>
      <c r="D82" s="27" t="s">
        <v>5</v>
      </c>
      <c r="E82" s="25">
        <v>10</v>
      </c>
      <c r="F82" s="25">
        <v>3994.6428571428573</v>
      </c>
      <c r="G82" s="26">
        <f t="shared" si="2"/>
        <v>39946.428571428572</v>
      </c>
      <c r="H82" s="113"/>
      <c r="I82" s="124"/>
    </row>
    <row r="83" spans="1:9" s="3" customFormat="1" outlineLevel="1">
      <c r="A83" s="23" t="s">
        <v>892</v>
      </c>
      <c r="B83" s="65" t="s">
        <v>7</v>
      </c>
      <c r="C83" s="67" t="s">
        <v>741</v>
      </c>
      <c r="D83" s="27" t="s">
        <v>5</v>
      </c>
      <c r="E83" s="25">
        <v>10</v>
      </c>
      <c r="F83" s="25">
        <v>5856.25</v>
      </c>
      <c r="G83" s="26">
        <f t="shared" si="2"/>
        <v>58562.5</v>
      </c>
      <c r="H83" s="113"/>
      <c r="I83" s="124"/>
    </row>
    <row r="84" spans="1:9" s="3" customFormat="1" ht="25.5" outlineLevel="1">
      <c r="A84" s="23" t="s">
        <v>893</v>
      </c>
      <c r="B84" s="65" t="s">
        <v>742</v>
      </c>
      <c r="C84" s="67" t="s">
        <v>743</v>
      </c>
      <c r="D84" s="27" t="s">
        <v>5</v>
      </c>
      <c r="E84" s="25">
        <v>20</v>
      </c>
      <c r="F84" s="25">
        <v>2342.7399999999998</v>
      </c>
      <c r="G84" s="26">
        <f t="shared" si="2"/>
        <v>46854.799999999996</v>
      </c>
      <c r="H84" s="113"/>
      <c r="I84" s="124"/>
    </row>
    <row r="85" spans="1:9" s="3" customFormat="1" ht="25.5" outlineLevel="1">
      <c r="A85" s="23" t="s">
        <v>894</v>
      </c>
      <c r="B85" s="65" t="s">
        <v>744</v>
      </c>
      <c r="C85" s="67" t="s">
        <v>743</v>
      </c>
      <c r="D85" s="27" t="s">
        <v>5</v>
      </c>
      <c r="E85" s="25">
        <v>30</v>
      </c>
      <c r="F85" s="25">
        <v>2342.7399999999998</v>
      </c>
      <c r="G85" s="26">
        <f t="shared" si="2"/>
        <v>70282.2</v>
      </c>
      <c r="H85" s="113"/>
      <c r="I85" s="124"/>
    </row>
    <row r="86" spans="1:9" s="3" customFormat="1" ht="25.5" outlineLevel="1">
      <c r="A86" s="23" t="s">
        <v>895</v>
      </c>
      <c r="B86" s="65" t="s">
        <v>8</v>
      </c>
      <c r="C86" s="67" t="s">
        <v>745</v>
      </c>
      <c r="D86" s="27" t="s">
        <v>5</v>
      </c>
      <c r="E86" s="25">
        <v>25</v>
      </c>
      <c r="F86" s="25">
        <v>37989.285714285717</v>
      </c>
      <c r="G86" s="26">
        <f t="shared" si="2"/>
        <v>949732.14285714296</v>
      </c>
      <c r="H86" s="113"/>
      <c r="I86" s="124"/>
    </row>
    <row r="87" spans="1:9" s="3" customFormat="1" ht="25.5" outlineLevel="1">
      <c r="A87" s="23" t="s">
        <v>896</v>
      </c>
      <c r="B87" s="65" t="s">
        <v>746</v>
      </c>
      <c r="C87" s="67" t="s">
        <v>747</v>
      </c>
      <c r="D87" s="27" t="s">
        <v>5</v>
      </c>
      <c r="E87" s="25">
        <v>25</v>
      </c>
      <c r="F87" s="25">
        <v>68901.78571428571</v>
      </c>
      <c r="G87" s="26">
        <f t="shared" si="2"/>
        <v>1722544.6428571427</v>
      </c>
      <c r="H87" s="113"/>
      <c r="I87" s="124"/>
    </row>
    <row r="88" spans="1:9" s="3" customFormat="1">
      <c r="A88" s="19"/>
      <c r="B88" s="77" t="s">
        <v>466</v>
      </c>
      <c r="C88" s="62"/>
      <c r="D88" s="20"/>
      <c r="E88" s="21">
        <v>43</v>
      </c>
      <c r="F88" s="21"/>
      <c r="G88" s="22">
        <f>SUM(G89:G96)</f>
        <v>4209255.1785714282</v>
      </c>
      <c r="H88" s="113"/>
      <c r="I88" s="112"/>
    </row>
    <row r="89" spans="1:9" s="3" customFormat="1" ht="25.5" outlineLevel="1">
      <c r="A89" s="23" t="s">
        <v>897</v>
      </c>
      <c r="B89" s="65" t="s">
        <v>470</v>
      </c>
      <c r="C89" s="65" t="s">
        <v>842</v>
      </c>
      <c r="D89" s="27" t="s">
        <v>38</v>
      </c>
      <c r="E89" s="25">
        <v>5</v>
      </c>
      <c r="F89" s="25">
        <v>2628</v>
      </c>
      <c r="G89" s="26">
        <f t="shared" si="2"/>
        <v>13140</v>
      </c>
      <c r="H89" s="113"/>
      <c r="I89" s="124"/>
    </row>
    <row r="90" spans="1:9" s="3" customFormat="1" ht="25.5" outlineLevel="1">
      <c r="A90" s="23" t="s">
        <v>898</v>
      </c>
      <c r="B90" s="65" t="s">
        <v>470</v>
      </c>
      <c r="C90" s="65" t="s">
        <v>841</v>
      </c>
      <c r="D90" s="27" t="s">
        <v>38</v>
      </c>
      <c r="E90" s="25">
        <v>5</v>
      </c>
      <c r="F90" s="25">
        <v>2628</v>
      </c>
      <c r="G90" s="26">
        <f t="shared" si="2"/>
        <v>13140</v>
      </c>
      <c r="H90" s="113"/>
      <c r="I90" s="124"/>
    </row>
    <row r="91" spans="1:9" s="3" customFormat="1" ht="25.5" outlineLevel="1">
      <c r="A91" s="23" t="s">
        <v>899</v>
      </c>
      <c r="B91" s="65" t="s">
        <v>471</v>
      </c>
      <c r="C91" s="65" t="s">
        <v>843</v>
      </c>
      <c r="D91" s="27" t="s">
        <v>38</v>
      </c>
      <c r="E91" s="25">
        <v>5</v>
      </c>
      <c r="F91" s="25">
        <v>2628</v>
      </c>
      <c r="G91" s="26">
        <f t="shared" si="2"/>
        <v>13140</v>
      </c>
      <c r="H91" s="113"/>
      <c r="I91" s="124"/>
    </row>
    <row r="92" spans="1:9" s="3" customFormat="1" ht="25.5" outlineLevel="1">
      <c r="A92" s="23" t="s">
        <v>900</v>
      </c>
      <c r="B92" s="65" t="s">
        <v>471</v>
      </c>
      <c r="C92" s="65" t="s">
        <v>842</v>
      </c>
      <c r="D92" s="27" t="s">
        <v>38</v>
      </c>
      <c r="E92" s="25">
        <v>5</v>
      </c>
      <c r="F92" s="25">
        <v>3363</v>
      </c>
      <c r="G92" s="26">
        <f t="shared" si="2"/>
        <v>16815</v>
      </c>
      <c r="H92" s="113"/>
      <c r="I92" s="124"/>
    </row>
    <row r="93" spans="1:9" s="3" customFormat="1" ht="25.5" outlineLevel="1">
      <c r="A93" s="23" t="s">
        <v>901</v>
      </c>
      <c r="B93" s="65" t="s">
        <v>472</v>
      </c>
      <c r="C93" s="65" t="s">
        <v>841</v>
      </c>
      <c r="D93" s="27" t="s">
        <v>38</v>
      </c>
      <c r="E93" s="25">
        <v>5</v>
      </c>
      <c r="F93" s="25">
        <v>2628</v>
      </c>
      <c r="G93" s="26">
        <f t="shared" si="2"/>
        <v>13140</v>
      </c>
      <c r="H93" s="113"/>
      <c r="I93" s="124"/>
    </row>
    <row r="94" spans="1:9" s="3" customFormat="1" ht="25.5" outlineLevel="1">
      <c r="A94" s="23" t="s">
        <v>902</v>
      </c>
      <c r="B94" s="65" t="s">
        <v>472</v>
      </c>
      <c r="C94" s="65" t="s">
        <v>844</v>
      </c>
      <c r="D94" s="27" t="s">
        <v>38</v>
      </c>
      <c r="E94" s="25">
        <v>5</v>
      </c>
      <c r="F94" s="25">
        <v>3363</v>
      </c>
      <c r="G94" s="26">
        <f t="shared" si="2"/>
        <v>16815</v>
      </c>
      <c r="H94" s="113"/>
      <c r="I94" s="124"/>
    </row>
    <row r="95" spans="1:9" s="3" customFormat="1" ht="38.25" outlineLevel="1">
      <c r="A95" s="23" t="s">
        <v>903</v>
      </c>
      <c r="B95" s="78" t="s">
        <v>748</v>
      </c>
      <c r="C95" s="64" t="s">
        <v>749</v>
      </c>
      <c r="D95" s="27" t="s">
        <v>38</v>
      </c>
      <c r="E95" s="25">
        <v>5</v>
      </c>
      <c r="F95" s="25">
        <v>198861.60714285713</v>
      </c>
      <c r="G95" s="26">
        <f t="shared" si="2"/>
        <v>994308.03571428568</v>
      </c>
      <c r="H95" s="113"/>
      <c r="I95" s="124"/>
    </row>
    <row r="96" spans="1:9" s="3" customFormat="1" ht="38.25" outlineLevel="1">
      <c r="A96" s="23" t="s">
        <v>904</v>
      </c>
      <c r="B96" s="78" t="s">
        <v>750</v>
      </c>
      <c r="C96" s="64" t="s">
        <v>751</v>
      </c>
      <c r="D96" s="27" t="s">
        <v>38</v>
      </c>
      <c r="E96" s="25">
        <v>8</v>
      </c>
      <c r="F96" s="25">
        <v>391094.64285714284</v>
      </c>
      <c r="G96" s="26">
        <f t="shared" si="2"/>
        <v>3128757.1428571427</v>
      </c>
      <c r="H96" s="113"/>
      <c r="I96" s="124"/>
    </row>
    <row r="97" spans="1:9" s="3" customFormat="1">
      <c r="A97" s="19"/>
      <c r="B97" s="77" t="s">
        <v>473</v>
      </c>
      <c r="C97" s="62"/>
      <c r="D97" s="20"/>
      <c r="E97" s="21">
        <v>149</v>
      </c>
      <c r="F97" s="21"/>
      <c r="G97" s="22">
        <f>SUM(G98:G107)</f>
        <v>49299599.802857146</v>
      </c>
      <c r="H97" s="113"/>
      <c r="I97" s="112"/>
    </row>
    <row r="98" spans="1:9" s="3" customFormat="1" ht="38.25" outlineLevel="1">
      <c r="A98" s="23" t="s">
        <v>905</v>
      </c>
      <c r="B98" s="79" t="s">
        <v>752</v>
      </c>
      <c r="C98" s="68" t="s">
        <v>753</v>
      </c>
      <c r="D98" s="28" t="s">
        <v>475</v>
      </c>
      <c r="E98" s="25">
        <v>45</v>
      </c>
      <c r="F98" s="25">
        <v>218813.39285714287</v>
      </c>
      <c r="G98" s="26">
        <f t="shared" si="2"/>
        <v>9846602.6785714291</v>
      </c>
      <c r="H98" s="113"/>
      <c r="I98" s="124"/>
    </row>
    <row r="99" spans="1:9" s="3" customFormat="1" ht="38.25" outlineLevel="1">
      <c r="A99" s="23" t="s">
        <v>906</v>
      </c>
      <c r="B99" s="79" t="s">
        <v>752</v>
      </c>
      <c r="C99" s="68" t="s">
        <v>754</v>
      </c>
      <c r="D99" s="28" t="s">
        <v>475</v>
      </c>
      <c r="E99" s="25">
        <v>9</v>
      </c>
      <c r="F99" s="25">
        <v>218813.39285714287</v>
      </c>
      <c r="G99" s="26">
        <f t="shared" si="2"/>
        <v>1969320.5357142859</v>
      </c>
      <c r="H99" s="113"/>
      <c r="I99" s="124"/>
    </row>
    <row r="100" spans="1:9" s="3" customFormat="1" ht="38.25" outlineLevel="1">
      <c r="A100" s="23" t="s">
        <v>907</v>
      </c>
      <c r="B100" s="79" t="s">
        <v>752</v>
      </c>
      <c r="C100" s="68" t="s">
        <v>755</v>
      </c>
      <c r="D100" s="28" t="s">
        <v>475</v>
      </c>
      <c r="E100" s="25">
        <v>9</v>
      </c>
      <c r="F100" s="25">
        <v>196002.67857142858</v>
      </c>
      <c r="G100" s="26">
        <f t="shared" si="2"/>
        <v>1764024.1071428573</v>
      </c>
      <c r="H100" s="113"/>
      <c r="I100" s="124"/>
    </row>
    <row r="101" spans="1:9" s="3" customFormat="1" ht="38.25" outlineLevel="1">
      <c r="A101" s="23" t="s">
        <v>908</v>
      </c>
      <c r="B101" s="65" t="s">
        <v>474</v>
      </c>
      <c r="C101" s="65" t="s">
        <v>756</v>
      </c>
      <c r="D101" s="28" t="s">
        <v>475</v>
      </c>
      <c r="E101" s="25">
        <v>20</v>
      </c>
      <c r="F101" s="25">
        <v>300000</v>
      </c>
      <c r="G101" s="26">
        <f t="shared" si="2"/>
        <v>6000000</v>
      </c>
      <c r="H101" s="113"/>
      <c r="I101" s="124"/>
    </row>
    <row r="102" spans="1:9" s="3" customFormat="1" ht="38.25" outlineLevel="1">
      <c r="A102" s="23" t="s">
        <v>909</v>
      </c>
      <c r="B102" s="79" t="s">
        <v>757</v>
      </c>
      <c r="C102" s="68" t="s">
        <v>758</v>
      </c>
      <c r="D102" s="28" t="s">
        <v>475</v>
      </c>
      <c r="E102" s="25">
        <v>45</v>
      </c>
      <c r="F102" s="25">
        <v>136018.75</v>
      </c>
      <c r="G102" s="26">
        <f t="shared" si="2"/>
        <v>6120843.75</v>
      </c>
      <c r="H102" s="113"/>
      <c r="I102" s="124"/>
    </row>
    <row r="103" spans="1:9" s="3" customFormat="1" ht="38.25" outlineLevel="1">
      <c r="A103" s="23" t="s">
        <v>910</v>
      </c>
      <c r="B103" s="64" t="s">
        <v>759</v>
      </c>
      <c r="C103" s="68" t="s">
        <v>760</v>
      </c>
      <c r="D103" s="28" t="s">
        <v>475</v>
      </c>
      <c r="E103" s="25">
        <v>2</v>
      </c>
      <c r="F103" s="25">
        <v>2382500</v>
      </c>
      <c r="G103" s="26">
        <f t="shared" si="2"/>
        <v>4765000</v>
      </c>
      <c r="H103" s="113"/>
      <c r="I103" s="124"/>
    </row>
    <row r="104" spans="1:9" s="3" customFormat="1" ht="191.25" outlineLevel="1">
      <c r="A104" s="23" t="s">
        <v>911</v>
      </c>
      <c r="B104" s="67" t="s">
        <v>761</v>
      </c>
      <c r="C104" s="63" t="s">
        <v>762</v>
      </c>
      <c r="D104" s="27" t="s">
        <v>5</v>
      </c>
      <c r="E104" s="25">
        <v>8</v>
      </c>
      <c r="F104" s="25">
        <v>157186.37</v>
      </c>
      <c r="G104" s="26">
        <f t="shared" si="2"/>
        <v>1257490.96</v>
      </c>
      <c r="H104" s="113"/>
      <c r="I104" s="124"/>
    </row>
    <row r="105" spans="1:9" s="3" customFormat="1" ht="306" outlineLevel="1">
      <c r="A105" s="23" t="s">
        <v>912</v>
      </c>
      <c r="B105" s="64" t="s">
        <v>763</v>
      </c>
      <c r="C105" s="64" t="s">
        <v>764</v>
      </c>
      <c r="D105" s="28" t="s">
        <v>5</v>
      </c>
      <c r="E105" s="25">
        <v>2</v>
      </c>
      <c r="F105" s="25">
        <v>3559500</v>
      </c>
      <c r="G105" s="26">
        <f t="shared" si="2"/>
        <v>7119000</v>
      </c>
      <c r="H105" s="113"/>
      <c r="I105" s="124"/>
    </row>
    <row r="106" spans="1:9" s="3" customFormat="1" ht="191.25" outlineLevel="1">
      <c r="A106" s="23" t="s">
        <v>913</v>
      </c>
      <c r="B106" s="64" t="s">
        <v>765</v>
      </c>
      <c r="C106" s="64" t="s">
        <v>766</v>
      </c>
      <c r="D106" s="28" t="s">
        <v>5</v>
      </c>
      <c r="E106" s="25">
        <v>5</v>
      </c>
      <c r="F106" s="25">
        <v>167927.84</v>
      </c>
      <c r="G106" s="26">
        <f t="shared" si="2"/>
        <v>839639.2</v>
      </c>
      <c r="H106" s="113"/>
      <c r="I106" s="124"/>
    </row>
    <row r="107" spans="1:9" s="3" customFormat="1" ht="318.75" outlineLevel="1">
      <c r="A107" s="23" t="s">
        <v>914</v>
      </c>
      <c r="B107" s="80" t="s">
        <v>767</v>
      </c>
      <c r="C107" s="64" t="s">
        <v>768</v>
      </c>
      <c r="D107" s="28" t="s">
        <v>769</v>
      </c>
      <c r="E107" s="25">
        <v>4</v>
      </c>
      <c r="F107" s="25">
        <v>2404419.6428571427</v>
      </c>
      <c r="G107" s="26">
        <f t="shared" si="2"/>
        <v>9617678.5714285709</v>
      </c>
      <c r="H107" s="113"/>
      <c r="I107" s="124"/>
    </row>
    <row r="108" spans="1:9" s="3" customFormat="1">
      <c r="A108" s="19"/>
      <c r="B108" s="77" t="s">
        <v>509</v>
      </c>
      <c r="C108" s="62"/>
      <c r="D108" s="20"/>
      <c r="E108" s="21">
        <v>5</v>
      </c>
      <c r="F108" s="21"/>
      <c r="G108" s="22">
        <f>SUM(G109)</f>
        <v>25000</v>
      </c>
      <c r="H108" s="113"/>
      <c r="I108" s="112"/>
    </row>
    <row r="109" spans="1:9" s="3" customFormat="1" ht="25.5" outlineLevel="1">
      <c r="A109" s="23" t="s">
        <v>915</v>
      </c>
      <c r="B109" s="65" t="s">
        <v>512</v>
      </c>
      <c r="C109" s="65" t="s">
        <v>513</v>
      </c>
      <c r="D109" s="27" t="s">
        <v>38</v>
      </c>
      <c r="E109" s="25">
        <v>5</v>
      </c>
      <c r="F109" s="25">
        <v>5000</v>
      </c>
      <c r="G109" s="26">
        <f t="shared" si="2"/>
        <v>25000</v>
      </c>
      <c r="H109" s="113"/>
      <c r="I109" s="124"/>
    </row>
    <row r="110" spans="1:9" s="3" customFormat="1">
      <c r="A110" s="19"/>
      <c r="B110" s="77" t="s">
        <v>770</v>
      </c>
      <c r="C110" s="62"/>
      <c r="D110" s="20"/>
      <c r="E110" s="21">
        <v>43</v>
      </c>
      <c r="F110" s="21"/>
      <c r="G110" s="22">
        <f>SUM(G111:G115)</f>
        <v>699316.00571428565</v>
      </c>
      <c r="H110" s="113"/>
      <c r="I110" s="112"/>
    </row>
    <row r="111" spans="1:9" s="3" customFormat="1" ht="25.5" outlineLevel="1">
      <c r="A111" s="23" t="s">
        <v>916</v>
      </c>
      <c r="B111" s="65" t="s">
        <v>771</v>
      </c>
      <c r="C111" s="65" t="s">
        <v>772</v>
      </c>
      <c r="D111" s="27" t="s">
        <v>5</v>
      </c>
      <c r="E111" s="25">
        <v>10</v>
      </c>
      <c r="F111" s="25">
        <v>4962.5</v>
      </c>
      <c r="G111" s="26">
        <f t="shared" si="2"/>
        <v>49625</v>
      </c>
      <c r="H111" s="113"/>
      <c r="I111" s="124"/>
    </row>
    <row r="112" spans="1:9" s="3" customFormat="1" outlineLevel="1">
      <c r="A112" s="23" t="s">
        <v>917</v>
      </c>
      <c r="B112" s="65" t="s">
        <v>11</v>
      </c>
      <c r="C112" s="65" t="s">
        <v>773</v>
      </c>
      <c r="D112" s="27" t="s">
        <v>5</v>
      </c>
      <c r="E112" s="25">
        <v>10</v>
      </c>
      <c r="F112" s="25">
        <v>19850.892857142859</v>
      </c>
      <c r="G112" s="26">
        <f t="shared" si="2"/>
        <v>198508.92857142858</v>
      </c>
      <c r="H112" s="113"/>
      <c r="I112" s="124"/>
    </row>
    <row r="113" spans="1:9" s="3" customFormat="1" outlineLevel="1">
      <c r="A113" s="23" t="s">
        <v>918</v>
      </c>
      <c r="B113" s="65" t="s">
        <v>11</v>
      </c>
      <c r="C113" s="65" t="s">
        <v>774</v>
      </c>
      <c r="D113" s="27" t="s">
        <v>5</v>
      </c>
      <c r="E113" s="25">
        <v>10</v>
      </c>
      <c r="F113" s="25">
        <v>19850.892857142859</v>
      </c>
      <c r="G113" s="26">
        <f t="shared" si="2"/>
        <v>198508.92857142858</v>
      </c>
      <c r="H113" s="113"/>
      <c r="I113" s="124"/>
    </row>
    <row r="114" spans="1:9" s="3" customFormat="1" outlineLevel="1">
      <c r="A114" s="23" t="s">
        <v>919</v>
      </c>
      <c r="B114" s="65" t="s">
        <v>775</v>
      </c>
      <c r="C114" s="65" t="s">
        <v>776</v>
      </c>
      <c r="D114" s="27" t="s">
        <v>5</v>
      </c>
      <c r="E114" s="25">
        <v>10</v>
      </c>
      <c r="F114" s="25">
        <v>19850.892857142859</v>
      </c>
      <c r="G114" s="26">
        <f t="shared" si="2"/>
        <v>198508.92857142858</v>
      </c>
      <c r="H114" s="113"/>
      <c r="I114" s="124"/>
    </row>
    <row r="115" spans="1:9" s="3" customFormat="1" ht="38.25" outlineLevel="1">
      <c r="A115" s="23" t="s">
        <v>920</v>
      </c>
      <c r="B115" s="65" t="s">
        <v>777</v>
      </c>
      <c r="C115" s="65" t="s">
        <v>778</v>
      </c>
      <c r="D115" s="27" t="s">
        <v>5</v>
      </c>
      <c r="E115" s="25">
        <v>3</v>
      </c>
      <c r="F115" s="25">
        <v>18054.740000000002</v>
      </c>
      <c r="G115" s="26">
        <f t="shared" si="2"/>
        <v>54164.22</v>
      </c>
      <c r="H115" s="113"/>
      <c r="I115" s="124"/>
    </row>
    <row r="116" spans="1:9" s="3" customFormat="1">
      <c r="A116" s="19"/>
      <c r="B116" s="77" t="s">
        <v>550</v>
      </c>
      <c r="C116" s="62"/>
      <c r="D116" s="20"/>
      <c r="E116" s="21">
        <v>5190</v>
      </c>
      <c r="F116" s="21"/>
      <c r="G116" s="22">
        <f>SUM(G117:G154)</f>
        <v>62051012.790714286</v>
      </c>
      <c r="H116" s="113"/>
      <c r="I116" s="112"/>
    </row>
    <row r="117" spans="1:9" s="3" customFormat="1" ht="25.5" outlineLevel="1">
      <c r="A117" s="23" t="s">
        <v>921</v>
      </c>
      <c r="B117" s="65" t="s">
        <v>779</v>
      </c>
      <c r="C117" s="65" t="s">
        <v>780</v>
      </c>
      <c r="D117" s="27" t="s">
        <v>5</v>
      </c>
      <c r="E117" s="25">
        <v>10</v>
      </c>
      <c r="F117" s="25">
        <v>2059.8214285714284</v>
      </c>
      <c r="G117" s="26">
        <f t="shared" si="2"/>
        <v>20598.214285714283</v>
      </c>
      <c r="H117" s="113"/>
      <c r="I117" s="124"/>
    </row>
    <row r="118" spans="1:9" s="3" customFormat="1" ht="25.5" outlineLevel="1">
      <c r="A118" s="23" t="s">
        <v>922</v>
      </c>
      <c r="B118" s="65" t="s">
        <v>515</v>
      </c>
      <c r="C118" s="65" t="s">
        <v>781</v>
      </c>
      <c r="D118" s="27" t="s">
        <v>5</v>
      </c>
      <c r="E118" s="25">
        <v>20</v>
      </c>
      <c r="F118" s="25">
        <v>1901.84</v>
      </c>
      <c r="G118" s="26">
        <f t="shared" si="2"/>
        <v>38036.799999999996</v>
      </c>
      <c r="H118" s="113"/>
      <c r="I118" s="124"/>
    </row>
    <row r="119" spans="1:9" s="3" customFormat="1" ht="38.25" outlineLevel="1">
      <c r="A119" s="23" t="s">
        <v>923</v>
      </c>
      <c r="B119" s="65" t="s">
        <v>782</v>
      </c>
      <c r="C119" s="65" t="s">
        <v>521</v>
      </c>
      <c r="D119" s="27" t="s">
        <v>5</v>
      </c>
      <c r="E119" s="25">
        <v>20</v>
      </c>
      <c r="F119" s="25">
        <v>2000</v>
      </c>
      <c r="G119" s="26">
        <f t="shared" si="2"/>
        <v>40000</v>
      </c>
      <c r="H119" s="113"/>
      <c r="I119" s="124"/>
    </row>
    <row r="120" spans="1:9" s="3" customFormat="1" ht="25.5" outlineLevel="1">
      <c r="A120" s="23" t="s">
        <v>924</v>
      </c>
      <c r="B120" s="65" t="s">
        <v>783</v>
      </c>
      <c r="C120" s="65" t="s">
        <v>784</v>
      </c>
      <c r="D120" s="27" t="s">
        <v>5</v>
      </c>
      <c r="E120" s="25">
        <v>30</v>
      </c>
      <c r="F120" s="25">
        <v>1439.2857142857142</v>
      </c>
      <c r="G120" s="26">
        <f t="shared" si="2"/>
        <v>43178.571428571428</v>
      </c>
      <c r="H120" s="113"/>
      <c r="I120" s="124"/>
    </row>
    <row r="121" spans="1:9" s="3" customFormat="1" ht="51" outlineLevel="1">
      <c r="A121" s="23" t="s">
        <v>925</v>
      </c>
      <c r="B121" s="65" t="s">
        <v>548</v>
      </c>
      <c r="C121" s="65" t="s">
        <v>549</v>
      </c>
      <c r="D121" s="27" t="s">
        <v>5</v>
      </c>
      <c r="E121" s="25">
        <v>5</v>
      </c>
      <c r="F121" s="25">
        <v>2000</v>
      </c>
      <c r="G121" s="26">
        <f t="shared" si="2"/>
        <v>10000</v>
      </c>
      <c r="H121" s="113"/>
      <c r="I121" s="124"/>
    </row>
    <row r="122" spans="1:9" s="3" customFormat="1" ht="51" outlineLevel="1">
      <c r="A122" s="23" t="s">
        <v>926</v>
      </c>
      <c r="B122" s="65" t="s">
        <v>548</v>
      </c>
      <c r="C122" s="65" t="s">
        <v>785</v>
      </c>
      <c r="D122" s="27" t="s">
        <v>5</v>
      </c>
      <c r="E122" s="25">
        <v>5</v>
      </c>
      <c r="F122" s="25">
        <v>2100</v>
      </c>
      <c r="G122" s="26">
        <f t="shared" si="2"/>
        <v>10500</v>
      </c>
      <c r="H122" s="113"/>
      <c r="I122" s="124"/>
    </row>
    <row r="123" spans="1:9" s="3" customFormat="1" outlineLevel="1">
      <c r="A123" s="23" t="s">
        <v>927</v>
      </c>
      <c r="B123" s="65" t="s">
        <v>560</v>
      </c>
      <c r="C123" s="65" t="s">
        <v>561</v>
      </c>
      <c r="D123" s="27" t="s">
        <v>5</v>
      </c>
      <c r="E123" s="25">
        <v>10</v>
      </c>
      <c r="F123" s="25">
        <v>700</v>
      </c>
      <c r="G123" s="26">
        <f t="shared" si="2"/>
        <v>7000</v>
      </c>
      <c r="H123" s="113"/>
      <c r="I123" s="124"/>
    </row>
    <row r="124" spans="1:9" s="3" customFormat="1" outlineLevel="1">
      <c r="A124" s="23" t="s">
        <v>928</v>
      </c>
      <c r="B124" s="65" t="s">
        <v>560</v>
      </c>
      <c r="C124" s="65" t="s">
        <v>562</v>
      </c>
      <c r="D124" s="27" t="s">
        <v>5</v>
      </c>
      <c r="E124" s="25">
        <v>10</v>
      </c>
      <c r="F124" s="25">
        <v>700</v>
      </c>
      <c r="G124" s="26">
        <f t="shared" si="2"/>
        <v>7000</v>
      </c>
      <c r="H124" s="113"/>
      <c r="I124" s="124"/>
    </row>
    <row r="125" spans="1:9" s="3" customFormat="1" ht="204" outlineLevel="1">
      <c r="A125" s="23" t="s">
        <v>929</v>
      </c>
      <c r="B125" s="65" t="s">
        <v>565</v>
      </c>
      <c r="C125" s="65" t="s">
        <v>786</v>
      </c>
      <c r="D125" s="27" t="s">
        <v>5</v>
      </c>
      <c r="E125" s="25">
        <v>2</v>
      </c>
      <c r="F125" s="25">
        <v>70000</v>
      </c>
      <c r="G125" s="26">
        <f t="shared" si="2"/>
        <v>140000</v>
      </c>
      <c r="H125" s="113"/>
      <c r="I125" s="124"/>
    </row>
    <row r="126" spans="1:9" s="3" customFormat="1" ht="114.75" outlineLevel="1">
      <c r="A126" s="23" t="s">
        <v>930</v>
      </c>
      <c r="B126" s="65" t="s">
        <v>787</v>
      </c>
      <c r="C126" s="65" t="s">
        <v>788</v>
      </c>
      <c r="D126" s="27" t="s">
        <v>5</v>
      </c>
      <c r="E126" s="25">
        <v>2</v>
      </c>
      <c r="F126" s="25">
        <v>70000</v>
      </c>
      <c r="G126" s="26">
        <f t="shared" si="2"/>
        <v>140000</v>
      </c>
      <c r="H126" s="113"/>
      <c r="I126" s="113"/>
    </row>
    <row r="127" spans="1:9" s="3" customFormat="1" ht="25.5" outlineLevel="1">
      <c r="A127" s="23" t="s">
        <v>931</v>
      </c>
      <c r="B127" s="65" t="s">
        <v>566</v>
      </c>
      <c r="C127" s="65" t="s">
        <v>567</v>
      </c>
      <c r="D127" s="27" t="s">
        <v>5</v>
      </c>
      <c r="E127" s="25">
        <v>10</v>
      </c>
      <c r="F127" s="25">
        <v>2500</v>
      </c>
      <c r="G127" s="26">
        <f t="shared" si="2"/>
        <v>25000</v>
      </c>
      <c r="H127" s="113"/>
      <c r="I127" s="113"/>
    </row>
    <row r="128" spans="1:9" s="3" customFormat="1" ht="25.5" outlineLevel="1">
      <c r="A128" s="23" t="s">
        <v>932</v>
      </c>
      <c r="B128" s="65" t="s">
        <v>566</v>
      </c>
      <c r="C128" s="65" t="s">
        <v>568</v>
      </c>
      <c r="D128" s="27" t="s">
        <v>5</v>
      </c>
      <c r="E128" s="25">
        <v>10</v>
      </c>
      <c r="F128" s="25">
        <v>2500</v>
      </c>
      <c r="G128" s="26">
        <f t="shared" si="2"/>
        <v>25000</v>
      </c>
      <c r="H128" s="113"/>
      <c r="I128" s="113"/>
    </row>
    <row r="129" spans="1:9" s="3" customFormat="1" ht="25.5" outlineLevel="1">
      <c r="A129" s="23" t="s">
        <v>933</v>
      </c>
      <c r="B129" s="65" t="s">
        <v>566</v>
      </c>
      <c r="C129" s="65" t="s">
        <v>569</v>
      </c>
      <c r="D129" s="27" t="s">
        <v>5</v>
      </c>
      <c r="E129" s="25">
        <v>10</v>
      </c>
      <c r="F129" s="25">
        <v>2500</v>
      </c>
      <c r="G129" s="26">
        <f t="shared" si="2"/>
        <v>25000</v>
      </c>
      <c r="H129" s="113"/>
      <c r="I129" s="113"/>
    </row>
    <row r="130" spans="1:9" s="3" customFormat="1" ht="38.25" outlineLevel="1">
      <c r="A130" s="23" t="s">
        <v>934</v>
      </c>
      <c r="B130" s="65" t="s">
        <v>789</v>
      </c>
      <c r="C130" s="65" t="s">
        <v>790</v>
      </c>
      <c r="D130" s="27" t="s">
        <v>5</v>
      </c>
      <c r="E130" s="25">
        <v>6</v>
      </c>
      <c r="F130" s="25">
        <v>39516.964285714283</v>
      </c>
      <c r="G130" s="26">
        <f t="shared" si="2"/>
        <v>237101.78571428568</v>
      </c>
      <c r="H130" s="113"/>
      <c r="I130" s="113"/>
    </row>
    <row r="131" spans="1:9" s="3" customFormat="1" ht="38.25" outlineLevel="1">
      <c r="A131" s="23" t="s">
        <v>935</v>
      </c>
      <c r="B131" s="65" t="s">
        <v>791</v>
      </c>
      <c r="C131" s="65" t="s">
        <v>792</v>
      </c>
      <c r="D131" s="27" t="s">
        <v>74</v>
      </c>
      <c r="E131" s="25">
        <v>2</v>
      </c>
      <c r="F131" s="25">
        <v>950235.71428571432</v>
      </c>
      <c r="G131" s="26">
        <f t="shared" si="2"/>
        <v>1900471.4285714286</v>
      </c>
      <c r="H131" s="113"/>
      <c r="I131" s="113"/>
    </row>
    <row r="132" spans="1:9" s="3" customFormat="1" ht="140.25" outlineLevel="1">
      <c r="A132" s="23" t="s">
        <v>936</v>
      </c>
      <c r="B132" s="65" t="s">
        <v>793</v>
      </c>
      <c r="C132" s="65" t="s">
        <v>794</v>
      </c>
      <c r="D132" s="27" t="s">
        <v>74</v>
      </c>
      <c r="E132" s="25">
        <v>100</v>
      </c>
      <c r="F132" s="25">
        <v>2357.1428571428573</v>
      </c>
      <c r="G132" s="26">
        <f t="shared" si="2"/>
        <v>235714.28571428574</v>
      </c>
      <c r="H132" s="113"/>
      <c r="I132" s="113"/>
    </row>
    <row r="133" spans="1:9" s="3" customFormat="1" ht="25.5" outlineLevel="1">
      <c r="A133" s="23" t="s">
        <v>937</v>
      </c>
      <c r="B133" s="65" t="s">
        <v>795</v>
      </c>
      <c r="C133" s="65" t="s">
        <v>796</v>
      </c>
      <c r="D133" s="27" t="s">
        <v>797</v>
      </c>
      <c r="E133" s="25">
        <v>1</v>
      </c>
      <c r="F133" s="25">
        <v>3362.23</v>
      </c>
      <c r="G133" s="26">
        <f t="shared" si="2"/>
        <v>3362.23</v>
      </c>
      <c r="H133" s="113"/>
      <c r="I133" s="113"/>
    </row>
    <row r="134" spans="1:9" s="3" customFormat="1" ht="25.5" outlineLevel="1">
      <c r="A134" s="23" t="s">
        <v>938</v>
      </c>
      <c r="B134" s="65" t="s">
        <v>798</v>
      </c>
      <c r="C134" s="65" t="s">
        <v>799</v>
      </c>
      <c r="D134" s="27" t="s">
        <v>797</v>
      </c>
      <c r="E134" s="25">
        <v>5</v>
      </c>
      <c r="F134" s="25">
        <v>277.85000000000002</v>
      </c>
      <c r="G134" s="26">
        <f t="shared" si="2"/>
        <v>1389.25</v>
      </c>
      <c r="H134" s="113"/>
      <c r="I134" s="113"/>
    </row>
    <row r="135" spans="1:9" s="3" customFormat="1" outlineLevel="1">
      <c r="A135" s="23" t="s">
        <v>939</v>
      </c>
      <c r="B135" s="65" t="s">
        <v>800</v>
      </c>
      <c r="C135" s="65" t="s">
        <v>801</v>
      </c>
      <c r="D135" s="27" t="s">
        <v>21</v>
      </c>
      <c r="E135" s="25">
        <v>10</v>
      </c>
      <c r="F135" s="25">
        <v>1239.08</v>
      </c>
      <c r="G135" s="26">
        <f t="shared" si="2"/>
        <v>12390.8</v>
      </c>
      <c r="H135" s="113"/>
      <c r="I135" s="113"/>
    </row>
    <row r="136" spans="1:9" s="3" customFormat="1" outlineLevel="1">
      <c r="A136" s="23" t="s">
        <v>940</v>
      </c>
      <c r="B136" s="65" t="s">
        <v>800</v>
      </c>
      <c r="C136" s="65" t="s">
        <v>802</v>
      </c>
      <c r="D136" s="27" t="s">
        <v>21</v>
      </c>
      <c r="E136" s="25">
        <v>10</v>
      </c>
      <c r="F136" s="25">
        <v>1864.28</v>
      </c>
      <c r="G136" s="26">
        <f t="shared" si="2"/>
        <v>18642.8</v>
      </c>
      <c r="H136" s="113"/>
      <c r="I136" s="113"/>
    </row>
    <row r="137" spans="1:9" s="3" customFormat="1" ht="25.5" outlineLevel="1">
      <c r="A137" s="23" t="s">
        <v>941</v>
      </c>
      <c r="B137" s="65" t="s">
        <v>803</v>
      </c>
      <c r="C137" s="65" t="s">
        <v>804</v>
      </c>
      <c r="D137" s="27" t="s">
        <v>74</v>
      </c>
      <c r="E137" s="25">
        <v>30</v>
      </c>
      <c r="F137" s="25">
        <v>248.21428571428572</v>
      </c>
      <c r="G137" s="26">
        <f t="shared" si="2"/>
        <v>7446.4285714285716</v>
      </c>
      <c r="H137" s="113"/>
      <c r="I137" s="113"/>
    </row>
    <row r="138" spans="1:9" s="3" customFormat="1" ht="51" outlineLevel="1">
      <c r="A138" s="23" t="s">
        <v>942</v>
      </c>
      <c r="B138" s="65" t="s">
        <v>805</v>
      </c>
      <c r="C138" s="65" t="s">
        <v>806</v>
      </c>
      <c r="D138" s="27" t="s">
        <v>74</v>
      </c>
      <c r="E138" s="25">
        <v>5</v>
      </c>
      <c r="F138" s="25">
        <v>25470.535714285714</v>
      </c>
      <c r="G138" s="26">
        <f t="shared" si="2"/>
        <v>127352.67857142857</v>
      </c>
      <c r="H138" s="113"/>
      <c r="I138" s="113"/>
    </row>
    <row r="139" spans="1:9" s="3" customFormat="1" ht="127.5" outlineLevel="1">
      <c r="A139" s="23" t="s">
        <v>943</v>
      </c>
      <c r="B139" s="65" t="s">
        <v>807</v>
      </c>
      <c r="C139" s="65" t="s">
        <v>808</v>
      </c>
      <c r="D139" s="27" t="s">
        <v>74</v>
      </c>
      <c r="E139" s="25">
        <v>5</v>
      </c>
      <c r="F139" s="25">
        <v>123627.67857142857</v>
      </c>
      <c r="G139" s="26">
        <f t="shared" si="2"/>
        <v>618138.39285714284</v>
      </c>
      <c r="H139" s="113"/>
      <c r="I139" s="113"/>
    </row>
    <row r="140" spans="1:9" s="3" customFormat="1" outlineLevel="1">
      <c r="A140" s="23" t="s">
        <v>944</v>
      </c>
      <c r="B140" s="65" t="s">
        <v>809</v>
      </c>
      <c r="C140" s="65" t="s">
        <v>810</v>
      </c>
      <c r="D140" s="27" t="s">
        <v>74</v>
      </c>
      <c r="E140" s="25">
        <v>10</v>
      </c>
      <c r="F140" s="25">
        <v>78868.75</v>
      </c>
      <c r="G140" s="26">
        <f t="shared" si="2"/>
        <v>788687.5</v>
      </c>
      <c r="H140" s="113"/>
      <c r="I140" s="113"/>
    </row>
    <row r="141" spans="1:9" s="3" customFormat="1" ht="38.25" outlineLevel="1">
      <c r="A141" s="23" t="s">
        <v>945</v>
      </c>
      <c r="B141" s="65" t="s">
        <v>811</v>
      </c>
      <c r="C141" s="65" t="s">
        <v>812</v>
      </c>
      <c r="D141" s="27" t="s">
        <v>74</v>
      </c>
      <c r="E141" s="25">
        <v>5</v>
      </c>
      <c r="F141" s="25">
        <v>68210.71428571429</v>
      </c>
      <c r="G141" s="26">
        <f t="shared" si="2"/>
        <v>341053.57142857148</v>
      </c>
      <c r="H141" s="113"/>
      <c r="I141" s="113"/>
    </row>
    <row r="142" spans="1:9" s="3" customFormat="1" outlineLevel="1">
      <c r="A142" s="23" t="s">
        <v>946</v>
      </c>
      <c r="B142" s="65" t="s">
        <v>813</v>
      </c>
      <c r="C142" s="65" t="s">
        <v>814</v>
      </c>
      <c r="D142" s="27" t="s">
        <v>74</v>
      </c>
      <c r="E142" s="25">
        <v>1</v>
      </c>
      <c r="F142" s="25">
        <v>47654</v>
      </c>
      <c r="G142" s="26">
        <f t="shared" si="2"/>
        <v>47654</v>
      </c>
      <c r="H142" s="113"/>
      <c r="I142" s="124"/>
    </row>
    <row r="143" spans="1:9" s="3" customFormat="1" ht="38.25" outlineLevel="1">
      <c r="A143" s="23" t="s">
        <v>947</v>
      </c>
      <c r="B143" s="65" t="s">
        <v>815</v>
      </c>
      <c r="C143" s="65" t="s">
        <v>816</v>
      </c>
      <c r="D143" s="27" t="s">
        <v>74</v>
      </c>
      <c r="E143" s="25">
        <v>1</v>
      </c>
      <c r="F143" s="25">
        <v>789432</v>
      </c>
      <c r="G143" s="26">
        <f t="shared" si="2"/>
        <v>789432</v>
      </c>
      <c r="H143" s="113"/>
      <c r="I143" s="124"/>
    </row>
    <row r="144" spans="1:9" s="3" customFormat="1" outlineLevel="1">
      <c r="A144" s="23" t="s">
        <v>948</v>
      </c>
      <c r="B144" s="65" t="s">
        <v>557</v>
      </c>
      <c r="C144" s="65" t="s">
        <v>817</v>
      </c>
      <c r="D144" s="27" t="s">
        <v>74</v>
      </c>
      <c r="E144" s="25">
        <v>2</v>
      </c>
      <c r="F144" s="25">
        <v>16128.571428571429</v>
      </c>
      <c r="G144" s="26">
        <f t="shared" si="2"/>
        <v>32257.142857142859</v>
      </c>
      <c r="H144" s="113"/>
      <c r="I144" s="124"/>
    </row>
    <row r="145" spans="1:12" ht="25.5" outlineLevel="1">
      <c r="A145" s="23" t="s">
        <v>949</v>
      </c>
      <c r="B145" s="65" t="s">
        <v>818</v>
      </c>
      <c r="C145" s="65" t="s">
        <v>819</v>
      </c>
      <c r="D145" s="27" t="s">
        <v>21</v>
      </c>
      <c r="E145" s="25">
        <v>20</v>
      </c>
      <c r="F145" s="25">
        <v>3000</v>
      </c>
      <c r="G145" s="26">
        <f t="shared" ref="G145" si="3">E145*F145</f>
        <v>60000</v>
      </c>
    </row>
    <row r="146" spans="1:12" ht="25.5" outlineLevel="1">
      <c r="A146" s="23" t="s">
        <v>950</v>
      </c>
      <c r="B146" s="65" t="s">
        <v>228</v>
      </c>
      <c r="C146" s="65" t="s">
        <v>229</v>
      </c>
      <c r="D146" s="27" t="s">
        <v>21</v>
      </c>
      <c r="E146" s="25">
        <v>0.5</v>
      </c>
      <c r="F146" s="25">
        <v>9595.5357142857138</v>
      </c>
      <c r="G146" s="26">
        <f t="shared" si="2"/>
        <v>4797.7678571428569</v>
      </c>
    </row>
    <row r="147" spans="1:12" ht="102" outlineLevel="1">
      <c r="A147" s="23" t="s">
        <v>951</v>
      </c>
      <c r="B147" s="65" t="s">
        <v>820</v>
      </c>
      <c r="C147" s="65" t="s">
        <v>821</v>
      </c>
      <c r="D147" s="27" t="s">
        <v>74</v>
      </c>
      <c r="E147" s="25">
        <v>10</v>
      </c>
      <c r="F147" s="25">
        <v>29540.178571428572</v>
      </c>
      <c r="G147" s="26">
        <f t="shared" ref="G147:G154" si="4">E147*F147</f>
        <v>295401.78571428574</v>
      </c>
    </row>
    <row r="148" spans="1:12" ht="25.5" outlineLevel="1">
      <c r="A148" s="23" t="s">
        <v>952</v>
      </c>
      <c r="B148" s="65" t="s">
        <v>822</v>
      </c>
      <c r="C148" s="65" t="s">
        <v>823</v>
      </c>
      <c r="D148" s="27" t="s">
        <v>475</v>
      </c>
      <c r="E148" s="25">
        <v>2</v>
      </c>
      <c r="F148" s="25">
        <v>1950300</v>
      </c>
      <c r="G148" s="26">
        <f t="shared" si="4"/>
        <v>3900600</v>
      </c>
    </row>
    <row r="149" spans="1:12" ht="38.25" outlineLevel="1">
      <c r="A149" s="23" t="s">
        <v>953</v>
      </c>
      <c r="B149" s="65" t="s">
        <v>824</v>
      </c>
      <c r="C149" s="65" t="s">
        <v>825</v>
      </c>
      <c r="D149" s="27" t="s">
        <v>142</v>
      </c>
      <c r="E149" s="111">
        <f>1800-H150</f>
        <v>1767.8494623655913</v>
      </c>
      <c r="F149" s="111">
        <v>18600</v>
      </c>
      <c r="G149" s="110">
        <f t="shared" si="4"/>
        <v>32882000</v>
      </c>
      <c r="I149" s="123">
        <f>I24</f>
        <v>0</v>
      </c>
      <c r="J149" s="113">
        <v>1196000</v>
      </c>
      <c r="L149" s="3">
        <f>J149/F149</f>
        <v>64.3010752688172</v>
      </c>
    </row>
    <row r="150" spans="1:12" ht="25.5" outlineLevel="1">
      <c r="A150" s="23" t="s">
        <v>954</v>
      </c>
      <c r="B150" s="65" t="s">
        <v>10</v>
      </c>
      <c r="C150" s="65" t="s">
        <v>826</v>
      </c>
      <c r="D150" s="27" t="s">
        <v>5</v>
      </c>
      <c r="E150" s="25">
        <v>4</v>
      </c>
      <c r="F150" s="25">
        <v>4000</v>
      </c>
      <c r="G150" s="26">
        <f t="shared" si="4"/>
        <v>16000</v>
      </c>
      <c r="H150" s="126">
        <f>I150/F149</f>
        <v>32.1505376344086</v>
      </c>
      <c r="I150" s="124">
        <v>598000</v>
      </c>
    </row>
    <row r="151" spans="1:12" outlineLevel="1">
      <c r="A151" s="23" t="s">
        <v>955</v>
      </c>
      <c r="B151" s="65" t="s">
        <v>827</v>
      </c>
      <c r="C151" s="65" t="s">
        <v>828</v>
      </c>
      <c r="D151" s="27" t="s">
        <v>5</v>
      </c>
      <c r="E151" s="25">
        <v>12</v>
      </c>
      <c r="F151" s="25">
        <v>6600</v>
      </c>
      <c r="G151" s="26">
        <f t="shared" si="4"/>
        <v>79200</v>
      </c>
    </row>
    <row r="152" spans="1:12" ht="242.25" outlineLevel="1">
      <c r="A152" s="23" t="s">
        <v>956</v>
      </c>
      <c r="B152" s="65" t="s">
        <v>829</v>
      </c>
      <c r="C152" s="65" t="s">
        <v>830</v>
      </c>
      <c r="D152" s="27" t="s">
        <v>5</v>
      </c>
      <c r="E152" s="25">
        <v>3</v>
      </c>
      <c r="F152" s="25">
        <v>1315110.7142857143</v>
      </c>
      <c r="G152" s="26">
        <f t="shared" si="4"/>
        <v>3945332.1428571427</v>
      </c>
    </row>
    <row r="153" spans="1:12" ht="395.25" outlineLevel="1">
      <c r="A153" s="23" t="s">
        <v>957</v>
      </c>
      <c r="B153" s="65" t="s">
        <v>831</v>
      </c>
      <c r="C153" s="65" t="s">
        <v>832</v>
      </c>
      <c r="D153" s="27" t="s">
        <v>5</v>
      </c>
      <c r="E153" s="25">
        <v>1</v>
      </c>
      <c r="F153" s="25">
        <v>2284273.2142857141</v>
      </c>
      <c r="G153" s="26">
        <f t="shared" si="4"/>
        <v>2284273.2142857141</v>
      </c>
    </row>
    <row r="154" spans="1:12" ht="409.5" outlineLevel="1">
      <c r="A154" s="23" t="s">
        <v>958</v>
      </c>
      <c r="B154" s="65" t="s">
        <v>833</v>
      </c>
      <c r="C154" s="65" t="s">
        <v>834</v>
      </c>
      <c r="D154" s="27" t="s">
        <v>5</v>
      </c>
      <c r="E154" s="25">
        <v>3000</v>
      </c>
      <c r="F154" s="25">
        <v>4297</v>
      </c>
      <c r="G154" s="26">
        <f t="shared" si="4"/>
        <v>12891000</v>
      </c>
    </row>
    <row r="155" spans="1:12">
      <c r="A155" s="29"/>
      <c r="B155" s="61" t="s">
        <v>12</v>
      </c>
      <c r="C155" s="61"/>
      <c r="D155" s="15"/>
      <c r="E155" s="30"/>
      <c r="F155" s="30"/>
      <c r="G155" s="17">
        <f>G156+G160+G165+G178+G191+G198+G206</f>
        <v>77855800.757714286</v>
      </c>
      <c r="I155" s="112"/>
    </row>
    <row r="156" spans="1:12">
      <c r="A156" s="31"/>
      <c r="B156" s="77" t="s">
        <v>13</v>
      </c>
      <c r="C156" s="62"/>
      <c r="D156" s="20"/>
      <c r="E156" s="21">
        <v>14</v>
      </c>
      <c r="F156" s="21"/>
      <c r="G156" s="22">
        <f>SUM(G157:G159)</f>
        <v>1050801.7857142857</v>
      </c>
      <c r="I156" s="112"/>
    </row>
    <row r="157" spans="1:12" outlineLevel="1">
      <c r="A157" s="23" t="s">
        <v>959</v>
      </c>
      <c r="B157" s="65" t="s">
        <v>14</v>
      </c>
      <c r="C157" s="65" t="s">
        <v>15</v>
      </c>
      <c r="D157" s="27" t="s">
        <v>21</v>
      </c>
      <c r="E157" s="53">
        <v>2</v>
      </c>
      <c r="F157" s="25">
        <v>4747.3214285714284</v>
      </c>
      <c r="G157" s="26">
        <f>E157*F157</f>
        <v>9494.6428571428569</v>
      </c>
    </row>
    <row r="158" spans="1:12" outlineLevel="1">
      <c r="A158" s="23" t="s">
        <v>960</v>
      </c>
      <c r="B158" s="65" t="s">
        <v>19</v>
      </c>
      <c r="C158" s="65" t="s">
        <v>20</v>
      </c>
      <c r="D158" s="27" t="s">
        <v>21</v>
      </c>
      <c r="E158" s="53">
        <v>10</v>
      </c>
      <c r="F158" s="25">
        <v>103181.25</v>
      </c>
      <c r="G158" s="26">
        <f t="shared" ref="G158:G223" si="5">E158*F158</f>
        <v>1031812.5</v>
      </c>
    </row>
    <row r="159" spans="1:12" outlineLevel="1">
      <c r="A159" s="23" t="s">
        <v>961</v>
      </c>
      <c r="B159" s="65" t="s">
        <v>24</v>
      </c>
      <c r="C159" s="65" t="s">
        <v>25</v>
      </c>
      <c r="D159" s="27" t="s">
        <v>21</v>
      </c>
      <c r="E159" s="53">
        <v>2</v>
      </c>
      <c r="F159" s="25">
        <v>4747.3214285714284</v>
      </c>
      <c r="G159" s="26">
        <f t="shared" si="5"/>
        <v>9494.6428571428569</v>
      </c>
    </row>
    <row r="160" spans="1:12">
      <c r="A160" s="31"/>
      <c r="B160" s="77" t="s">
        <v>26</v>
      </c>
      <c r="C160" s="62"/>
      <c r="D160" s="20"/>
      <c r="E160" s="21">
        <v>62</v>
      </c>
      <c r="F160" s="21"/>
      <c r="G160" s="22">
        <f>SUM(G161:G164)</f>
        <v>279000</v>
      </c>
      <c r="I160" s="112"/>
    </row>
    <row r="161" spans="1:9" s="3" customFormat="1" outlineLevel="1">
      <c r="A161" s="23" t="s">
        <v>962</v>
      </c>
      <c r="B161" s="65" t="s">
        <v>27</v>
      </c>
      <c r="C161" s="65" t="s">
        <v>28</v>
      </c>
      <c r="D161" s="27" t="s">
        <v>21</v>
      </c>
      <c r="E161" s="53">
        <v>40</v>
      </c>
      <c r="F161" s="25">
        <v>3000</v>
      </c>
      <c r="G161" s="26">
        <f t="shared" si="5"/>
        <v>120000</v>
      </c>
      <c r="H161" s="113"/>
      <c r="I161" s="124"/>
    </row>
    <row r="162" spans="1:9" s="3" customFormat="1" outlineLevel="1">
      <c r="A162" s="23" t="s">
        <v>963</v>
      </c>
      <c r="B162" s="65" t="s">
        <v>29</v>
      </c>
      <c r="C162" s="65" t="s">
        <v>30</v>
      </c>
      <c r="D162" s="27" t="s">
        <v>21</v>
      </c>
      <c r="E162" s="53">
        <v>2</v>
      </c>
      <c r="F162" s="25">
        <v>4000</v>
      </c>
      <c r="G162" s="26">
        <f t="shared" si="5"/>
        <v>8000</v>
      </c>
      <c r="H162" s="113"/>
      <c r="I162" s="124"/>
    </row>
    <row r="163" spans="1:9" s="3" customFormat="1" outlineLevel="1">
      <c r="A163" s="23" t="s">
        <v>964</v>
      </c>
      <c r="B163" s="65" t="s">
        <v>31</v>
      </c>
      <c r="C163" s="65" t="s">
        <v>32</v>
      </c>
      <c r="D163" s="27" t="s">
        <v>21</v>
      </c>
      <c r="E163" s="53">
        <v>10</v>
      </c>
      <c r="F163" s="25">
        <v>6500</v>
      </c>
      <c r="G163" s="26">
        <f t="shared" si="5"/>
        <v>65000</v>
      </c>
      <c r="H163" s="113"/>
      <c r="I163" s="124"/>
    </row>
    <row r="164" spans="1:9" s="3" customFormat="1" outlineLevel="1">
      <c r="A164" s="23" t="s">
        <v>965</v>
      </c>
      <c r="B164" s="65" t="s">
        <v>33</v>
      </c>
      <c r="C164" s="65" t="s">
        <v>34</v>
      </c>
      <c r="D164" s="27" t="s">
        <v>21</v>
      </c>
      <c r="E164" s="53">
        <v>10</v>
      </c>
      <c r="F164" s="25">
        <v>8600</v>
      </c>
      <c r="G164" s="26">
        <f t="shared" si="5"/>
        <v>86000</v>
      </c>
      <c r="H164" s="113"/>
      <c r="I164" s="124"/>
    </row>
    <row r="165" spans="1:9" s="3" customFormat="1">
      <c r="A165" s="31"/>
      <c r="B165" s="77" t="s">
        <v>35</v>
      </c>
      <c r="C165" s="62"/>
      <c r="D165" s="20"/>
      <c r="E165" s="21">
        <v>65</v>
      </c>
      <c r="F165" s="21"/>
      <c r="G165" s="22">
        <f>SUM(G166:G177)</f>
        <v>710187.32000000007</v>
      </c>
      <c r="H165" s="113"/>
      <c r="I165" s="112"/>
    </row>
    <row r="166" spans="1:9" s="3" customFormat="1" ht="51" outlineLevel="1">
      <c r="A166" s="23" t="s">
        <v>966</v>
      </c>
      <c r="B166" s="65" t="s">
        <v>36</v>
      </c>
      <c r="C166" s="65" t="s">
        <v>37</v>
      </c>
      <c r="D166" s="27" t="s">
        <v>38</v>
      </c>
      <c r="E166" s="53">
        <v>3</v>
      </c>
      <c r="F166" s="25">
        <v>4646.4399999999996</v>
      </c>
      <c r="G166" s="26">
        <f t="shared" si="5"/>
        <v>13939.32</v>
      </c>
      <c r="H166" s="113"/>
      <c r="I166" s="124"/>
    </row>
    <row r="167" spans="1:9" s="3" customFormat="1" ht="25.5" outlineLevel="1">
      <c r="A167" s="23" t="s">
        <v>967</v>
      </c>
      <c r="B167" s="65" t="s">
        <v>39</v>
      </c>
      <c r="C167" s="65" t="s">
        <v>40</v>
      </c>
      <c r="D167" s="27" t="s">
        <v>38</v>
      </c>
      <c r="E167" s="53">
        <v>5</v>
      </c>
      <c r="F167" s="25">
        <v>2900</v>
      </c>
      <c r="G167" s="26">
        <f t="shared" si="5"/>
        <v>14500</v>
      </c>
      <c r="H167" s="113"/>
      <c r="I167" s="124"/>
    </row>
    <row r="168" spans="1:9" s="3" customFormat="1" ht="51" outlineLevel="1">
      <c r="A168" s="23" t="s">
        <v>968</v>
      </c>
      <c r="B168" s="65" t="s">
        <v>41</v>
      </c>
      <c r="C168" s="65" t="s">
        <v>42</v>
      </c>
      <c r="D168" s="32" t="s">
        <v>38</v>
      </c>
      <c r="E168" s="53">
        <v>5</v>
      </c>
      <c r="F168" s="25">
        <v>5000</v>
      </c>
      <c r="G168" s="26">
        <f t="shared" si="5"/>
        <v>25000</v>
      </c>
      <c r="H168" s="113"/>
      <c r="I168" s="124"/>
    </row>
    <row r="169" spans="1:9" s="3" customFormat="1" ht="25.5" outlineLevel="1">
      <c r="A169" s="23" t="s">
        <v>969</v>
      </c>
      <c r="B169" s="65" t="s">
        <v>43</v>
      </c>
      <c r="C169" s="65" t="s">
        <v>44</v>
      </c>
      <c r="D169" s="27" t="s">
        <v>38</v>
      </c>
      <c r="E169" s="53">
        <v>10</v>
      </c>
      <c r="F169" s="25">
        <v>4000</v>
      </c>
      <c r="G169" s="26">
        <f t="shared" si="5"/>
        <v>40000</v>
      </c>
      <c r="H169" s="113"/>
      <c r="I169" s="124"/>
    </row>
    <row r="170" spans="1:9" s="3" customFormat="1" ht="25.5" outlineLevel="1">
      <c r="A170" s="23" t="s">
        <v>970</v>
      </c>
      <c r="B170" s="65" t="s">
        <v>45</v>
      </c>
      <c r="C170" s="65" t="s">
        <v>840</v>
      </c>
      <c r="D170" s="27" t="s">
        <v>5</v>
      </c>
      <c r="E170" s="53">
        <v>5</v>
      </c>
      <c r="F170" s="25">
        <v>5800</v>
      </c>
      <c r="G170" s="26">
        <f t="shared" si="5"/>
        <v>29000</v>
      </c>
      <c r="H170" s="113"/>
      <c r="I170" s="124"/>
    </row>
    <row r="171" spans="1:9" s="3" customFormat="1" ht="25.5" outlineLevel="1">
      <c r="A171" s="23" t="s">
        <v>971</v>
      </c>
      <c r="B171" s="65" t="s">
        <v>46</v>
      </c>
      <c r="C171" s="65" t="s">
        <v>47</v>
      </c>
      <c r="D171" s="32" t="s">
        <v>38</v>
      </c>
      <c r="E171" s="53">
        <v>10</v>
      </c>
      <c r="F171" s="25">
        <v>26000</v>
      </c>
      <c r="G171" s="26">
        <f t="shared" si="5"/>
        <v>260000</v>
      </c>
      <c r="H171" s="113"/>
      <c r="I171" s="124"/>
    </row>
    <row r="172" spans="1:9" s="3" customFormat="1" ht="25.5" outlineLevel="1">
      <c r="A172" s="23" t="s">
        <v>972</v>
      </c>
      <c r="B172" s="65" t="s">
        <v>48</v>
      </c>
      <c r="C172" s="65" t="s">
        <v>49</v>
      </c>
      <c r="D172" s="27" t="s">
        <v>38</v>
      </c>
      <c r="E172" s="53">
        <v>3</v>
      </c>
      <c r="F172" s="25">
        <v>20979</v>
      </c>
      <c r="G172" s="26">
        <f t="shared" si="5"/>
        <v>62937</v>
      </c>
      <c r="H172" s="113"/>
      <c r="I172" s="124"/>
    </row>
    <row r="173" spans="1:9" s="3" customFormat="1" ht="25.5" outlineLevel="1">
      <c r="A173" s="23" t="s">
        <v>973</v>
      </c>
      <c r="B173" s="65" t="s">
        <v>48</v>
      </c>
      <c r="C173" s="65" t="s">
        <v>50</v>
      </c>
      <c r="D173" s="27" t="s">
        <v>38</v>
      </c>
      <c r="E173" s="53">
        <v>3</v>
      </c>
      <c r="F173" s="25">
        <v>20979</v>
      </c>
      <c r="G173" s="26">
        <f t="shared" si="5"/>
        <v>62937</v>
      </c>
      <c r="H173" s="113"/>
      <c r="I173" s="124"/>
    </row>
    <row r="174" spans="1:9" s="3" customFormat="1" ht="25.5" outlineLevel="1">
      <c r="A174" s="23" t="s">
        <v>974</v>
      </c>
      <c r="B174" s="65" t="s">
        <v>48</v>
      </c>
      <c r="C174" s="65" t="s">
        <v>51</v>
      </c>
      <c r="D174" s="27" t="s">
        <v>38</v>
      </c>
      <c r="E174" s="53">
        <v>3</v>
      </c>
      <c r="F174" s="25">
        <v>20979</v>
      </c>
      <c r="G174" s="26">
        <f t="shared" si="5"/>
        <v>62937</v>
      </c>
      <c r="H174" s="113"/>
      <c r="I174" s="124"/>
    </row>
    <row r="175" spans="1:9" s="3" customFormat="1" ht="25.5" outlineLevel="1">
      <c r="A175" s="23" t="s">
        <v>975</v>
      </c>
      <c r="B175" s="65" t="s">
        <v>48</v>
      </c>
      <c r="C175" s="65" t="s">
        <v>52</v>
      </c>
      <c r="D175" s="27" t="s">
        <v>38</v>
      </c>
      <c r="E175" s="53">
        <v>3</v>
      </c>
      <c r="F175" s="25">
        <v>20979</v>
      </c>
      <c r="G175" s="26">
        <f t="shared" si="5"/>
        <v>62937</v>
      </c>
      <c r="H175" s="113"/>
      <c r="I175" s="124"/>
    </row>
    <row r="176" spans="1:9" s="3" customFormat="1" ht="51" outlineLevel="1">
      <c r="A176" s="23" t="s">
        <v>976</v>
      </c>
      <c r="B176" s="65" t="s">
        <v>53</v>
      </c>
      <c r="C176" s="65" t="s">
        <v>37</v>
      </c>
      <c r="D176" s="27" t="s">
        <v>38</v>
      </c>
      <c r="E176" s="53">
        <v>10</v>
      </c>
      <c r="F176" s="25">
        <v>5000</v>
      </c>
      <c r="G176" s="26">
        <f t="shared" si="5"/>
        <v>50000</v>
      </c>
      <c r="H176" s="113"/>
      <c r="I176" s="124"/>
    </row>
    <row r="177" spans="1:9" s="3" customFormat="1" ht="25.5" outlineLevel="1">
      <c r="A177" s="23" t="s">
        <v>977</v>
      </c>
      <c r="B177" s="65" t="s">
        <v>54</v>
      </c>
      <c r="C177" s="65" t="s">
        <v>55</v>
      </c>
      <c r="D177" s="27" t="s">
        <v>38</v>
      </c>
      <c r="E177" s="53">
        <v>5</v>
      </c>
      <c r="F177" s="25">
        <v>5200</v>
      </c>
      <c r="G177" s="26">
        <f t="shared" si="5"/>
        <v>26000</v>
      </c>
      <c r="H177" s="113"/>
      <c r="I177" s="124"/>
    </row>
    <row r="178" spans="1:9" s="3" customFormat="1" ht="25.5">
      <c r="A178" s="19"/>
      <c r="B178" s="77" t="s">
        <v>56</v>
      </c>
      <c r="C178" s="62"/>
      <c r="D178" s="20"/>
      <c r="E178" s="21">
        <v>68</v>
      </c>
      <c r="F178" s="21"/>
      <c r="G178" s="22">
        <f>SUM(G179:G190)</f>
        <v>438371.74000000005</v>
      </c>
      <c r="H178" s="113"/>
      <c r="I178" s="112"/>
    </row>
    <row r="179" spans="1:9" s="3" customFormat="1" ht="38.25" outlineLevel="1">
      <c r="A179" s="23" t="s">
        <v>978</v>
      </c>
      <c r="B179" s="65" t="s">
        <v>57</v>
      </c>
      <c r="C179" s="65" t="s">
        <v>58</v>
      </c>
      <c r="D179" s="27" t="s">
        <v>5</v>
      </c>
      <c r="E179" s="53">
        <v>6</v>
      </c>
      <c r="F179" s="25">
        <v>32885.870000000003</v>
      </c>
      <c r="G179" s="26">
        <f t="shared" si="5"/>
        <v>197315.22000000003</v>
      </c>
      <c r="H179" s="113"/>
      <c r="I179" s="124"/>
    </row>
    <row r="180" spans="1:9" s="3" customFormat="1" ht="25.5" outlineLevel="1">
      <c r="A180" s="23" t="s">
        <v>979</v>
      </c>
      <c r="B180" s="65" t="s">
        <v>59</v>
      </c>
      <c r="C180" s="65" t="s">
        <v>60</v>
      </c>
      <c r="D180" s="27" t="s">
        <v>61</v>
      </c>
      <c r="E180" s="53">
        <v>6</v>
      </c>
      <c r="F180" s="25">
        <v>2000</v>
      </c>
      <c r="G180" s="26">
        <f t="shared" si="5"/>
        <v>12000</v>
      </c>
      <c r="H180" s="113"/>
      <c r="I180" s="124"/>
    </row>
    <row r="181" spans="1:9" s="3" customFormat="1" ht="25.5" outlineLevel="1">
      <c r="A181" s="23" t="s">
        <v>980</v>
      </c>
      <c r="B181" s="65" t="s">
        <v>59</v>
      </c>
      <c r="C181" s="65" t="s">
        <v>62</v>
      </c>
      <c r="D181" s="27" t="s">
        <v>61</v>
      </c>
      <c r="E181" s="53">
        <v>6</v>
      </c>
      <c r="F181" s="25">
        <v>2655.11</v>
      </c>
      <c r="G181" s="26">
        <f t="shared" si="5"/>
        <v>15930.66</v>
      </c>
      <c r="H181" s="113"/>
      <c r="I181" s="124"/>
    </row>
    <row r="182" spans="1:9" s="3" customFormat="1" ht="25.5" outlineLevel="1">
      <c r="A182" s="23" t="s">
        <v>981</v>
      </c>
      <c r="B182" s="65" t="s">
        <v>63</v>
      </c>
      <c r="C182" s="65" t="s">
        <v>64</v>
      </c>
      <c r="D182" s="27" t="s">
        <v>61</v>
      </c>
      <c r="E182" s="53">
        <v>6</v>
      </c>
      <c r="F182" s="25">
        <v>2108.4699999999998</v>
      </c>
      <c r="G182" s="26">
        <f t="shared" si="5"/>
        <v>12650.82</v>
      </c>
      <c r="H182" s="113"/>
      <c r="I182" s="124"/>
    </row>
    <row r="183" spans="1:9" s="3" customFormat="1" ht="25.5" outlineLevel="1">
      <c r="A183" s="23" t="s">
        <v>982</v>
      </c>
      <c r="B183" s="65" t="s">
        <v>63</v>
      </c>
      <c r="C183" s="65" t="s">
        <v>66</v>
      </c>
      <c r="D183" s="27" t="s">
        <v>61</v>
      </c>
      <c r="E183" s="53">
        <v>6</v>
      </c>
      <c r="F183" s="25">
        <v>2000</v>
      </c>
      <c r="G183" s="26">
        <f t="shared" si="5"/>
        <v>12000</v>
      </c>
      <c r="H183" s="113"/>
      <c r="I183" s="124"/>
    </row>
    <row r="184" spans="1:9" s="3" customFormat="1" ht="25.5" outlineLevel="1">
      <c r="A184" s="23" t="s">
        <v>983</v>
      </c>
      <c r="B184" s="65" t="s">
        <v>63</v>
      </c>
      <c r="C184" s="65" t="s">
        <v>67</v>
      </c>
      <c r="D184" s="27" t="s">
        <v>61</v>
      </c>
      <c r="E184" s="53">
        <v>6</v>
      </c>
      <c r="F184" s="25">
        <v>2000</v>
      </c>
      <c r="G184" s="26">
        <f t="shared" si="5"/>
        <v>12000</v>
      </c>
      <c r="H184" s="113"/>
      <c r="I184" s="124"/>
    </row>
    <row r="185" spans="1:9" s="3" customFormat="1" ht="25.5" outlineLevel="1">
      <c r="A185" s="23" t="s">
        <v>984</v>
      </c>
      <c r="B185" s="65" t="s">
        <v>63</v>
      </c>
      <c r="C185" s="65" t="s">
        <v>68</v>
      </c>
      <c r="D185" s="27" t="s">
        <v>61</v>
      </c>
      <c r="E185" s="53">
        <v>6</v>
      </c>
      <c r="F185" s="25">
        <v>687.2</v>
      </c>
      <c r="G185" s="26">
        <f t="shared" si="5"/>
        <v>4123.2000000000007</v>
      </c>
      <c r="H185" s="113"/>
      <c r="I185" s="124"/>
    </row>
    <row r="186" spans="1:9" s="3" customFormat="1" ht="25.5" outlineLevel="1">
      <c r="A186" s="23" t="s">
        <v>985</v>
      </c>
      <c r="B186" s="65" t="s">
        <v>63</v>
      </c>
      <c r="C186" s="65" t="s">
        <v>69</v>
      </c>
      <c r="D186" s="27" t="s">
        <v>61</v>
      </c>
      <c r="E186" s="53">
        <v>6</v>
      </c>
      <c r="F186" s="25">
        <v>2000</v>
      </c>
      <c r="G186" s="26">
        <f t="shared" si="5"/>
        <v>12000</v>
      </c>
      <c r="H186" s="113"/>
      <c r="I186" s="124"/>
    </row>
    <row r="187" spans="1:9" s="3" customFormat="1" ht="63.75" outlineLevel="1">
      <c r="A187" s="23" t="s">
        <v>986</v>
      </c>
      <c r="B187" s="65" t="s">
        <v>70</v>
      </c>
      <c r="C187" s="65" t="s">
        <v>71</v>
      </c>
      <c r="D187" s="27" t="s">
        <v>142</v>
      </c>
      <c r="E187" s="53">
        <v>5</v>
      </c>
      <c r="F187" s="25">
        <v>3197.84</v>
      </c>
      <c r="G187" s="26">
        <f t="shared" si="5"/>
        <v>15989.2</v>
      </c>
      <c r="H187" s="113"/>
      <c r="I187" s="124"/>
    </row>
    <row r="188" spans="1:9" s="3" customFormat="1" ht="38.25" outlineLevel="1">
      <c r="A188" s="23" t="s">
        <v>987</v>
      </c>
      <c r="B188" s="65" t="s">
        <v>72</v>
      </c>
      <c r="C188" s="65" t="s">
        <v>73</v>
      </c>
      <c r="D188" s="27" t="s">
        <v>74</v>
      </c>
      <c r="E188" s="53">
        <v>6</v>
      </c>
      <c r="F188" s="25">
        <v>6030.22</v>
      </c>
      <c r="G188" s="26">
        <f t="shared" si="5"/>
        <v>36181.32</v>
      </c>
      <c r="H188" s="113"/>
      <c r="I188" s="124"/>
    </row>
    <row r="189" spans="1:9" s="3" customFormat="1" ht="38.25" outlineLevel="1">
      <c r="A189" s="23" t="s">
        <v>988</v>
      </c>
      <c r="B189" s="65" t="s">
        <v>75</v>
      </c>
      <c r="C189" s="65" t="s">
        <v>76</v>
      </c>
      <c r="D189" s="27" t="s">
        <v>74</v>
      </c>
      <c r="E189" s="53">
        <v>6</v>
      </c>
      <c r="F189" s="25">
        <v>6030.22</v>
      </c>
      <c r="G189" s="26">
        <f t="shared" si="5"/>
        <v>36181.32</v>
      </c>
      <c r="H189" s="113"/>
      <c r="I189" s="124"/>
    </row>
    <row r="190" spans="1:9" s="3" customFormat="1" ht="51" outlineLevel="1">
      <c r="A190" s="23" t="s">
        <v>989</v>
      </c>
      <c r="B190" s="65" t="s">
        <v>77</v>
      </c>
      <c r="C190" s="65" t="s">
        <v>78</v>
      </c>
      <c r="D190" s="27" t="s">
        <v>142</v>
      </c>
      <c r="E190" s="53">
        <v>3</v>
      </c>
      <c r="F190" s="25">
        <v>24000</v>
      </c>
      <c r="G190" s="26">
        <f t="shared" si="5"/>
        <v>72000</v>
      </c>
      <c r="H190" s="113"/>
      <c r="I190" s="124"/>
    </row>
    <row r="191" spans="1:9" s="3" customFormat="1">
      <c r="A191" s="19"/>
      <c r="B191" s="77" t="s">
        <v>79</v>
      </c>
      <c r="C191" s="62"/>
      <c r="D191" s="20"/>
      <c r="E191" s="21">
        <v>16</v>
      </c>
      <c r="F191" s="21"/>
      <c r="G191" s="22">
        <f>SUM(G192:G197)</f>
        <v>729389.28</v>
      </c>
      <c r="H191" s="113"/>
      <c r="I191" s="112"/>
    </row>
    <row r="192" spans="1:9" s="3" customFormat="1" outlineLevel="1">
      <c r="A192" s="23" t="s">
        <v>990</v>
      </c>
      <c r="B192" s="65" t="s">
        <v>80</v>
      </c>
      <c r="C192" s="65" t="s">
        <v>81</v>
      </c>
      <c r="D192" s="27" t="s">
        <v>21</v>
      </c>
      <c r="E192" s="53">
        <v>4</v>
      </c>
      <c r="F192" s="25">
        <v>42606.69</v>
      </c>
      <c r="G192" s="26">
        <f t="shared" si="5"/>
        <v>170426.76</v>
      </c>
      <c r="H192" s="113"/>
      <c r="I192" s="124"/>
    </row>
    <row r="193" spans="1:9" s="3" customFormat="1" ht="25.5" outlineLevel="1">
      <c r="A193" s="23" t="s">
        <v>991</v>
      </c>
      <c r="B193" s="65" t="s">
        <v>82</v>
      </c>
      <c r="C193" s="65" t="s">
        <v>83</v>
      </c>
      <c r="D193" s="27" t="s">
        <v>21</v>
      </c>
      <c r="E193" s="53">
        <v>2</v>
      </c>
      <c r="F193" s="25">
        <v>65000</v>
      </c>
      <c r="G193" s="26">
        <f t="shared" si="5"/>
        <v>130000</v>
      </c>
      <c r="H193" s="113"/>
      <c r="I193" s="124"/>
    </row>
    <row r="194" spans="1:9" s="3" customFormat="1" ht="25.5" outlineLevel="1">
      <c r="A194" s="23" t="s">
        <v>992</v>
      </c>
      <c r="B194" s="65" t="s">
        <v>84</v>
      </c>
      <c r="C194" s="65" t="s">
        <v>85</v>
      </c>
      <c r="D194" s="27" t="s">
        <v>21</v>
      </c>
      <c r="E194" s="53">
        <v>2</v>
      </c>
      <c r="F194" s="25">
        <v>54500</v>
      </c>
      <c r="G194" s="26">
        <f t="shared" si="5"/>
        <v>109000</v>
      </c>
      <c r="H194" s="113"/>
      <c r="I194" s="124"/>
    </row>
    <row r="195" spans="1:9" s="3" customFormat="1" outlineLevel="1">
      <c r="A195" s="23" t="s">
        <v>993</v>
      </c>
      <c r="B195" s="65" t="s">
        <v>86</v>
      </c>
      <c r="C195" s="65" t="s">
        <v>87</v>
      </c>
      <c r="D195" s="27" t="s">
        <v>21</v>
      </c>
      <c r="E195" s="53">
        <v>2</v>
      </c>
      <c r="F195" s="25">
        <v>50653.23</v>
      </c>
      <c r="G195" s="26">
        <f t="shared" si="5"/>
        <v>101306.46</v>
      </c>
      <c r="H195" s="113"/>
      <c r="I195" s="124"/>
    </row>
    <row r="196" spans="1:9" s="3" customFormat="1" outlineLevel="1">
      <c r="A196" s="23" t="s">
        <v>994</v>
      </c>
      <c r="B196" s="65" t="s">
        <v>88</v>
      </c>
      <c r="C196" s="65" t="s">
        <v>89</v>
      </c>
      <c r="D196" s="27" t="s">
        <v>21</v>
      </c>
      <c r="E196" s="53">
        <v>1</v>
      </c>
      <c r="F196" s="25">
        <v>62473.16</v>
      </c>
      <c r="G196" s="26">
        <f t="shared" si="5"/>
        <v>62473.16</v>
      </c>
      <c r="H196" s="113"/>
      <c r="I196" s="124"/>
    </row>
    <row r="197" spans="1:9" s="3" customFormat="1" ht="38.25" outlineLevel="1">
      <c r="A197" s="23" t="s">
        <v>995</v>
      </c>
      <c r="B197" s="65" t="s">
        <v>90</v>
      </c>
      <c r="C197" s="65" t="s">
        <v>91</v>
      </c>
      <c r="D197" s="27"/>
      <c r="E197" s="53">
        <v>5</v>
      </c>
      <c r="F197" s="25">
        <v>31236.58</v>
      </c>
      <c r="G197" s="26">
        <f t="shared" si="5"/>
        <v>156182.90000000002</v>
      </c>
      <c r="H197" s="113"/>
      <c r="I197" s="124"/>
    </row>
    <row r="198" spans="1:9" s="3" customFormat="1">
      <c r="A198" s="19"/>
      <c r="B198" s="77" t="s">
        <v>92</v>
      </c>
      <c r="C198" s="62"/>
      <c r="D198" s="20"/>
      <c r="E198" s="21">
        <v>3.9000000000000004</v>
      </c>
      <c r="F198" s="21"/>
      <c r="G198" s="22">
        <f>SUM(G199:G205)</f>
        <v>726542.70099999988</v>
      </c>
      <c r="H198" s="113"/>
      <c r="I198" s="112"/>
    </row>
    <row r="199" spans="1:9" s="3" customFormat="1" outlineLevel="1">
      <c r="A199" s="23" t="s">
        <v>996</v>
      </c>
      <c r="B199" s="65" t="s">
        <v>93</v>
      </c>
      <c r="C199" s="65" t="s">
        <v>94</v>
      </c>
      <c r="D199" s="27" t="s">
        <v>21</v>
      </c>
      <c r="E199" s="53">
        <v>1.5</v>
      </c>
      <c r="F199" s="25">
        <v>193000</v>
      </c>
      <c r="G199" s="26">
        <f t="shared" si="5"/>
        <v>289500</v>
      </c>
      <c r="H199" s="113"/>
      <c r="I199" s="124"/>
    </row>
    <row r="200" spans="1:9" s="3" customFormat="1" ht="25.5" outlineLevel="1">
      <c r="A200" s="23" t="s">
        <v>997</v>
      </c>
      <c r="B200" s="65" t="s">
        <v>96</v>
      </c>
      <c r="C200" s="65" t="s">
        <v>97</v>
      </c>
      <c r="D200" s="27" t="s">
        <v>21</v>
      </c>
      <c r="E200" s="53">
        <v>0.7</v>
      </c>
      <c r="F200" s="25">
        <v>70000</v>
      </c>
      <c r="G200" s="26">
        <f t="shared" si="5"/>
        <v>49000</v>
      </c>
      <c r="H200" s="113"/>
      <c r="I200" s="124"/>
    </row>
    <row r="201" spans="1:9" s="3" customFormat="1" ht="25.5" outlineLevel="1">
      <c r="A201" s="23" t="s">
        <v>998</v>
      </c>
      <c r="B201" s="65" t="s">
        <v>98</v>
      </c>
      <c r="C201" s="65" t="s">
        <v>99</v>
      </c>
      <c r="D201" s="27" t="s">
        <v>21</v>
      </c>
      <c r="E201" s="53">
        <v>0.1</v>
      </c>
      <c r="F201" s="25">
        <v>560000</v>
      </c>
      <c r="G201" s="26">
        <f t="shared" si="5"/>
        <v>56000</v>
      </c>
      <c r="H201" s="113"/>
      <c r="I201" s="124"/>
    </row>
    <row r="202" spans="1:9" s="3" customFormat="1" outlineLevel="1">
      <c r="A202" s="23" t="s">
        <v>999</v>
      </c>
      <c r="B202" s="65" t="s">
        <v>100</v>
      </c>
      <c r="C202" s="65" t="s">
        <v>101</v>
      </c>
      <c r="D202" s="27" t="s">
        <v>21</v>
      </c>
      <c r="E202" s="53">
        <v>0.5</v>
      </c>
      <c r="F202" s="25">
        <v>290000</v>
      </c>
      <c r="G202" s="26">
        <f t="shared" si="5"/>
        <v>145000</v>
      </c>
      <c r="H202" s="113"/>
      <c r="I202" s="124"/>
    </row>
    <row r="203" spans="1:9" s="3" customFormat="1" ht="25.5" outlineLevel="1">
      <c r="A203" s="23" t="s">
        <v>1000</v>
      </c>
      <c r="B203" s="65" t="s">
        <v>102</v>
      </c>
      <c r="C203" s="65" t="s">
        <v>103</v>
      </c>
      <c r="D203" s="27" t="s">
        <v>21</v>
      </c>
      <c r="E203" s="53">
        <v>0.5</v>
      </c>
      <c r="F203" s="25">
        <v>192000.86</v>
      </c>
      <c r="G203" s="26">
        <f t="shared" si="5"/>
        <v>96000.43</v>
      </c>
      <c r="H203" s="113"/>
      <c r="I203" s="124"/>
    </row>
    <row r="204" spans="1:9" s="3" customFormat="1" outlineLevel="1">
      <c r="A204" s="23" t="s">
        <v>1001</v>
      </c>
      <c r="B204" s="65" t="s">
        <v>105</v>
      </c>
      <c r="C204" s="65" t="s">
        <v>106</v>
      </c>
      <c r="D204" s="27" t="s">
        <v>21</v>
      </c>
      <c r="E204" s="53">
        <v>0.5</v>
      </c>
      <c r="F204" s="25">
        <v>94000</v>
      </c>
      <c r="G204" s="26">
        <f t="shared" si="5"/>
        <v>47000</v>
      </c>
      <c r="H204" s="113"/>
      <c r="I204" s="124"/>
    </row>
    <row r="205" spans="1:9" s="3" customFormat="1" ht="25.5" outlineLevel="1">
      <c r="A205" s="23" t="s">
        <v>1002</v>
      </c>
      <c r="B205" s="65" t="s">
        <v>107</v>
      </c>
      <c r="C205" s="65" t="s">
        <v>108</v>
      </c>
      <c r="D205" s="27" t="s">
        <v>21</v>
      </c>
      <c r="E205" s="53">
        <v>0.1</v>
      </c>
      <c r="F205" s="25">
        <v>440422.71</v>
      </c>
      <c r="G205" s="26">
        <f t="shared" si="5"/>
        <v>44042.271000000008</v>
      </c>
      <c r="H205" s="113"/>
      <c r="I205" s="124"/>
    </row>
    <row r="206" spans="1:9" s="3" customFormat="1">
      <c r="A206" s="19"/>
      <c r="B206" s="77" t="s">
        <v>109</v>
      </c>
      <c r="C206" s="62"/>
      <c r="D206" s="20"/>
      <c r="E206" s="21">
        <v>644.59999999999991</v>
      </c>
      <c r="F206" s="21"/>
      <c r="G206" s="22">
        <f>SUM(G207:G322)</f>
        <v>73921507.930999994</v>
      </c>
      <c r="H206" s="113"/>
      <c r="I206" s="112"/>
    </row>
    <row r="207" spans="1:9" s="3" customFormat="1" ht="25.5" outlineLevel="1">
      <c r="A207" s="23" t="s">
        <v>1003</v>
      </c>
      <c r="B207" s="65" t="s">
        <v>110</v>
      </c>
      <c r="C207" s="65" t="s">
        <v>111</v>
      </c>
      <c r="D207" s="27" t="s">
        <v>38</v>
      </c>
      <c r="E207" s="53">
        <v>2</v>
      </c>
      <c r="F207" s="25">
        <v>237510</v>
      </c>
      <c r="G207" s="26">
        <f t="shared" si="5"/>
        <v>475020</v>
      </c>
      <c r="H207" s="113"/>
      <c r="I207" s="124"/>
    </row>
    <row r="208" spans="1:9" s="3" customFormat="1" ht="25.5" outlineLevel="1">
      <c r="A208" s="23" t="s">
        <v>1004</v>
      </c>
      <c r="B208" s="65" t="s">
        <v>112</v>
      </c>
      <c r="C208" s="65" t="s">
        <v>113</v>
      </c>
      <c r="D208" s="27" t="s">
        <v>38</v>
      </c>
      <c r="E208" s="53">
        <v>1</v>
      </c>
      <c r="F208" s="25">
        <v>372645</v>
      </c>
      <c r="G208" s="26">
        <f t="shared" si="5"/>
        <v>372645</v>
      </c>
      <c r="H208" s="113"/>
      <c r="I208" s="124"/>
    </row>
    <row r="209" spans="1:9" s="3" customFormat="1" ht="25.5" outlineLevel="1">
      <c r="A209" s="23" t="s">
        <v>1005</v>
      </c>
      <c r="B209" s="65" t="s">
        <v>114</v>
      </c>
      <c r="C209" s="65" t="s">
        <v>115</v>
      </c>
      <c r="D209" s="27" t="s">
        <v>38</v>
      </c>
      <c r="E209" s="53">
        <v>1</v>
      </c>
      <c r="F209" s="25">
        <v>167895</v>
      </c>
      <c r="G209" s="26">
        <f t="shared" si="5"/>
        <v>167895</v>
      </c>
      <c r="H209" s="113"/>
      <c r="I209" s="124"/>
    </row>
    <row r="210" spans="1:9" s="3" customFormat="1" ht="25.5" outlineLevel="1">
      <c r="A210" s="23" t="s">
        <v>1006</v>
      </c>
      <c r="B210" s="65" t="s">
        <v>116</v>
      </c>
      <c r="C210" s="65" t="s">
        <v>117</v>
      </c>
      <c r="D210" s="27" t="s">
        <v>38</v>
      </c>
      <c r="E210" s="53">
        <v>3</v>
      </c>
      <c r="F210" s="25">
        <v>297115</v>
      </c>
      <c r="G210" s="26">
        <f t="shared" si="5"/>
        <v>891345</v>
      </c>
      <c r="H210" s="113"/>
      <c r="I210" s="124"/>
    </row>
    <row r="211" spans="1:9" s="3" customFormat="1" ht="51" outlineLevel="1">
      <c r="A211" s="23" t="s">
        <v>1007</v>
      </c>
      <c r="B211" s="65" t="s">
        <v>118</v>
      </c>
      <c r="C211" s="65" t="s">
        <v>119</v>
      </c>
      <c r="D211" s="27" t="s">
        <v>38</v>
      </c>
      <c r="E211" s="53">
        <v>16</v>
      </c>
      <c r="F211" s="25">
        <v>220000</v>
      </c>
      <c r="G211" s="26">
        <f t="shared" si="5"/>
        <v>3520000</v>
      </c>
      <c r="H211" s="113"/>
      <c r="I211" s="124"/>
    </row>
    <row r="212" spans="1:9" s="3" customFormat="1" ht="25.5" outlineLevel="1">
      <c r="A212" s="23" t="s">
        <v>1008</v>
      </c>
      <c r="B212" s="65" t="s">
        <v>120</v>
      </c>
      <c r="C212" s="65" t="s">
        <v>121</v>
      </c>
      <c r="D212" s="27" t="s">
        <v>21</v>
      </c>
      <c r="E212" s="53">
        <v>20</v>
      </c>
      <c r="F212" s="25">
        <v>3000</v>
      </c>
      <c r="G212" s="26">
        <f t="shared" si="5"/>
        <v>60000</v>
      </c>
      <c r="H212" s="113"/>
      <c r="I212" s="124"/>
    </row>
    <row r="213" spans="1:9" s="3" customFormat="1" outlineLevel="1">
      <c r="A213" s="23" t="s">
        <v>1009</v>
      </c>
      <c r="B213" s="65" t="s">
        <v>122</v>
      </c>
      <c r="C213" s="65" t="s">
        <v>123</v>
      </c>
      <c r="D213" s="27" t="s">
        <v>21</v>
      </c>
      <c r="E213" s="53">
        <v>0.2</v>
      </c>
      <c r="F213" s="25">
        <v>488071.53</v>
      </c>
      <c r="G213" s="26">
        <f t="shared" si="5"/>
        <v>97614.306000000011</v>
      </c>
      <c r="H213" s="113"/>
      <c r="I213" s="124"/>
    </row>
    <row r="214" spans="1:9" s="3" customFormat="1" ht="25.5" outlineLevel="1">
      <c r="A214" s="23" t="s">
        <v>1010</v>
      </c>
      <c r="B214" s="65" t="s">
        <v>124</v>
      </c>
      <c r="C214" s="65" t="s">
        <v>125</v>
      </c>
      <c r="D214" s="27" t="s">
        <v>38</v>
      </c>
      <c r="E214" s="53">
        <v>1</v>
      </c>
      <c r="F214" s="25">
        <v>267228.57142857142</v>
      </c>
      <c r="G214" s="26">
        <f t="shared" si="5"/>
        <v>267228.57142857142</v>
      </c>
      <c r="H214" s="113"/>
      <c r="I214" s="124"/>
    </row>
    <row r="215" spans="1:9" s="3" customFormat="1" outlineLevel="1">
      <c r="A215" s="23" t="s">
        <v>1011</v>
      </c>
      <c r="B215" s="65" t="s">
        <v>126</v>
      </c>
      <c r="C215" s="65" t="s">
        <v>127</v>
      </c>
      <c r="D215" s="27" t="s">
        <v>21</v>
      </c>
      <c r="E215" s="53">
        <v>5</v>
      </c>
      <c r="F215" s="25">
        <v>3165.1785714285716</v>
      </c>
      <c r="G215" s="26">
        <f t="shared" si="5"/>
        <v>15825.892857142859</v>
      </c>
      <c r="H215" s="113"/>
      <c r="I215" s="124"/>
    </row>
    <row r="216" spans="1:9" s="3" customFormat="1" ht="25.5" outlineLevel="1">
      <c r="A216" s="23" t="s">
        <v>1012</v>
      </c>
      <c r="B216" s="65" t="s">
        <v>128</v>
      </c>
      <c r="C216" s="65" t="s">
        <v>129</v>
      </c>
      <c r="D216" s="27" t="s">
        <v>21</v>
      </c>
      <c r="E216" s="53">
        <v>0.5</v>
      </c>
      <c r="F216" s="25">
        <v>18000</v>
      </c>
      <c r="G216" s="26">
        <f t="shared" si="5"/>
        <v>9000</v>
      </c>
      <c r="H216" s="113"/>
      <c r="I216" s="124"/>
    </row>
    <row r="217" spans="1:9" s="3" customFormat="1" outlineLevel="1">
      <c r="A217" s="23" t="s">
        <v>1013</v>
      </c>
      <c r="B217" s="65" t="s">
        <v>130</v>
      </c>
      <c r="C217" s="65" t="s">
        <v>131</v>
      </c>
      <c r="D217" s="27" t="s">
        <v>21</v>
      </c>
      <c r="E217" s="53">
        <v>0.5</v>
      </c>
      <c r="F217" s="25">
        <v>94000</v>
      </c>
      <c r="G217" s="26">
        <f t="shared" si="5"/>
        <v>47000</v>
      </c>
      <c r="H217" s="113"/>
      <c r="I217" s="124"/>
    </row>
    <row r="218" spans="1:9" s="3" customFormat="1" outlineLevel="1">
      <c r="A218" s="23" t="s">
        <v>1014</v>
      </c>
      <c r="B218" s="65" t="s">
        <v>134</v>
      </c>
      <c r="C218" s="65" t="s">
        <v>135</v>
      </c>
      <c r="D218" s="27" t="s">
        <v>21</v>
      </c>
      <c r="E218" s="53">
        <v>3</v>
      </c>
      <c r="F218" s="25">
        <v>5088.3928571428569</v>
      </c>
      <c r="G218" s="26">
        <f t="shared" si="5"/>
        <v>15265.178571428571</v>
      </c>
      <c r="H218" s="113"/>
      <c r="I218" s="124"/>
    </row>
    <row r="219" spans="1:9" s="3" customFormat="1" outlineLevel="1">
      <c r="A219" s="23" t="s">
        <v>1015</v>
      </c>
      <c r="B219" s="65" t="s">
        <v>136</v>
      </c>
      <c r="C219" s="65" t="s">
        <v>137</v>
      </c>
      <c r="D219" s="27" t="s">
        <v>21</v>
      </c>
      <c r="E219" s="53">
        <v>0.2</v>
      </c>
      <c r="F219" s="25">
        <v>90000</v>
      </c>
      <c r="G219" s="26">
        <f t="shared" si="5"/>
        <v>18000</v>
      </c>
      <c r="H219" s="113"/>
      <c r="I219" s="124"/>
    </row>
    <row r="220" spans="1:9" s="3" customFormat="1" outlineLevel="1">
      <c r="A220" s="23" t="s">
        <v>1016</v>
      </c>
      <c r="B220" s="65" t="s">
        <v>138</v>
      </c>
      <c r="C220" s="65" t="s">
        <v>139</v>
      </c>
      <c r="D220" s="27" t="s">
        <v>21</v>
      </c>
      <c r="E220" s="53">
        <v>1</v>
      </c>
      <c r="F220" s="25">
        <v>44614.285714285717</v>
      </c>
      <c r="G220" s="26">
        <f t="shared" si="5"/>
        <v>44614.285714285717</v>
      </c>
      <c r="H220" s="113"/>
      <c r="I220" s="124"/>
    </row>
    <row r="221" spans="1:9" s="3" customFormat="1" outlineLevel="1">
      <c r="A221" s="23" t="s">
        <v>1017</v>
      </c>
      <c r="B221" s="65" t="s">
        <v>140</v>
      </c>
      <c r="C221" s="65" t="s">
        <v>141</v>
      </c>
      <c r="D221" s="27" t="s">
        <v>142</v>
      </c>
      <c r="E221" s="53">
        <v>5</v>
      </c>
      <c r="F221" s="25">
        <v>6330.3571428571431</v>
      </c>
      <c r="G221" s="26">
        <f t="shared" si="5"/>
        <v>31651.785714285717</v>
      </c>
      <c r="H221" s="113"/>
      <c r="I221" s="124"/>
    </row>
    <row r="222" spans="1:9" s="3" customFormat="1" ht="38.25" outlineLevel="1">
      <c r="A222" s="23" t="s">
        <v>1018</v>
      </c>
      <c r="B222" s="65" t="s">
        <v>143</v>
      </c>
      <c r="C222" s="65" t="s">
        <v>144</v>
      </c>
      <c r="D222" s="27" t="s">
        <v>142</v>
      </c>
      <c r="E222" s="53">
        <v>10</v>
      </c>
      <c r="F222" s="25">
        <v>373100</v>
      </c>
      <c r="G222" s="26">
        <f t="shared" ref="G222" si="6">E222*F222</f>
        <v>3731000</v>
      </c>
      <c r="H222" s="113"/>
      <c r="I222" s="113"/>
    </row>
    <row r="223" spans="1:9" s="3" customFormat="1" ht="25.5" outlineLevel="1">
      <c r="A223" s="23" t="s">
        <v>1019</v>
      </c>
      <c r="B223" s="65" t="s">
        <v>145</v>
      </c>
      <c r="C223" s="65" t="s">
        <v>146</v>
      </c>
      <c r="D223" s="27" t="s">
        <v>38</v>
      </c>
      <c r="E223" s="53">
        <v>1</v>
      </c>
      <c r="F223" s="25">
        <v>123890</v>
      </c>
      <c r="G223" s="26">
        <f t="shared" si="5"/>
        <v>123890</v>
      </c>
      <c r="H223" s="113"/>
      <c r="I223" s="113"/>
    </row>
    <row r="224" spans="1:9" s="3" customFormat="1" ht="25.5" outlineLevel="1">
      <c r="A224" s="23" t="s">
        <v>1020</v>
      </c>
      <c r="B224" s="65" t="s">
        <v>147</v>
      </c>
      <c r="C224" s="65" t="s">
        <v>148</v>
      </c>
      <c r="D224" s="27" t="s">
        <v>61</v>
      </c>
      <c r="E224" s="53">
        <v>9</v>
      </c>
      <c r="F224" s="25">
        <v>200000</v>
      </c>
      <c r="G224" s="26">
        <f t="shared" ref="G224:G287" si="7">E224*F224</f>
        <v>1800000</v>
      </c>
      <c r="H224" s="113"/>
      <c r="I224" s="113"/>
    </row>
    <row r="225" spans="1:9" s="3" customFormat="1" ht="25.5" outlineLevel="1">
      <c r="A225" s="23" t="s">
        <v>1021</v>
      </c>
      <c r="B225" s="65" t="s">
        <v>149</v>
      </c>
      <c r="C225" s="65" t="s">
        <v>150</v>
      </c>
      <c r="D225" s="27" t="s">
        <v>61</v>
      </c>
      <c r="E225" s="53">
        <v>5</v>
      </c>
      <c r="F225" s="25">
        <v>200000</v>
      </c>
      <c r="G225" s="26">
        <f t="shared" si="7"/>
        <v>1000000</v>
      </c>
      <c r="H225" s="113"/>
      <c r="I225" s="113"/>
    </row>
    <row r="226" spans="1:9" s="3" customFormat="1" outlineLevel="1">
      <c r="A226" s="23" t="s">
        <v>1022</v>
      </c>
      <c r="B226" s="65" t="s">
        <v>151</v>
      </c>
      <c r="C226" s="65" t="s">
        <v>152</v>
      </c>
      <c r="D226" s="27" t="s">
        <v>21</v>
      </c>
      <c r="E226" s="53">
        <v>2</v>
      </c>
      <c r="F226" s="25">
        <v>2000</v>
      </c>
      <c r="G226" s="26">
        <f t="shared" si="7"/>
        <v>4000</v>
      </c>
      <c r="H226" s="113"/>
      <c r="I226" s="113"/>
    </row>
    <row r="227" spans="1:9" s="3" customFormat="1" ht="25.5" outlineLevel="1">
      <c r="A227" s="23" t="s">
        <v>1023</v>
      </c>
      <c r="B227" s="65" t="s">
        <v>153</v>
      </c>
      <c r="C227" s="65" t="s">
        <v>154</v>
      </c>
      <c r="D227" s="27" t="s">
        <v>21</v>
      </c>
      <c r="E227" s="53">
        <v>1</v>
      </c>
      <c r="F227" s="25">
        <v>8000</v>
      </c>
      <c r="G227" s="26">
        <f t="shared" si="7"/>
        <v>8000</v>
      </c>
      <c r="H227" s="113"/>
      <c r="I227" s="113"/>
    </row>
    <row r="228" spans="1:9" s="3" customFormat="1" outlineLevel="1">
      <c r="A228" s="23" t="s">
        <v>1024</v>
      </c>
      <c r="B228" s="65" t="s">
        <v>156</v>
      </c>
      <c r="C228" s="65" t="s">
        <v>157</v>
      </c>
      <c r="D228" s="27" t="s">
        <v>21</v>
      </c>
      <c r="E228" s="53">
        <v>0.5</v>
      </c>
      <c r="F228" s="25">
        <v>88931.25</v>
      </c>
      <c r="G228" s="26">
        <f t="shared" si="7"/>
        <v>44465.625</v>
      </c>
      <c r="H228" s="113"/>
      <c r="I228" s="113"/>
    </row>
    <row r="229" spans="1:9" s="3" customFormat="1" outlineLevel="1">
      <c r="A229" s="23" t="s">
        <v>1025</v>
      </c>
      <c r="B229" s="65" t="s">
        <v>158</v>
      </c>
      <c r="C229" s="65" t="s">
        <v>159</v>
      </c>
      <c r="D229" s="27" t="s">
        <v>21</v>
      </c>
      <c r="E229" s="53">
        <v>0.1</v>
      </c>
      <c r="F229" s="25">
        <v>126796.42857142857</v>
      </c>
      <c r="G229" s="26">
        <f t="shared" si="7"/>
        <v>12679.642857142857</v>
      </c>
      <c r="H229" s="113"/>
      <c r="I229" s="113"/>
    </row>
    <row r="230" spans="1:9" s="3" customFormat="1" outlineLevel="1">
      <c r="A230" s="23" t="s">
        <v>1026</v>
      </c>
      <c r="B230" s="65" t="s">
        <v>160</v>
      </c>
      <c r="C230" s="65" t="s">
        <v>161</v>
      </c>
      <c r="D230" s="27" t="s">
        <v>21</v>
      </c>
      <c r="E230" s="53">
        <v>3</v>
      </c>
      <c r="F230" s="25">
        <v>11811.607142857143</v>
      </c>
      <c r="G230" s="26">
        <f t="shared" si="7"/>
        <v>35434.821428571428</v>
      </c>
      <c r="H230" s="113"/>
      <c r="I230" s="113"/>
    </row>
    <row r="231" spans="1:9" s="3" customFormat="1" outlineLevel="1">
      <c r="A231" s="23" t="s">
        <v>1027</v>
      </c>
      <c r="B231" s="65" t="s">
        <v>163</v>
      </c>
      <c r="C231" s="65" t="s">
        <v>164</v>
      </c>
      <c r="D231" s="27" t="s">
        <v>21</v>
      </c>
      <c r="E231" s="53">
        <v>0.2</v>
      </c>
      <c r="F231" s="25">
        <v>35000</v>
      </c>
      <c r="G231" s="26">
        <f t="shared" si="7"/>
        <v>7000</v>
      </c>
      <c r="H231" s="113"/>
      <c r="I231" s="113"/>
    </row>
    <row r="232" spans="1:9" s="3" customFormat="1" ht="25.5" outlineLevel="1">
      <c r="A232" s="23" t="s">
        <v>1028</v>
      </c>
      <c r="B232" s="65" t="s">
        <v>165</v>
      </c>
      <c r="C232" s="65" t="s">
        <v>166</v>
      </c>
      <c r="D232" s="27" t="s">
        <v>21</v>
      </c>
      <c r="E232" s="53">
        <v>2.8</v>
      </c>
      <c r="F232" s="25">
        <v>6233.9285714285716</v>
      </c>
      <c r="G232" s="26">
        <f t="shared" si="7"/>
        <v>17455</v>
      </c>
      <c r="H232" s="113"/>
      <c r="I232" s="113"/>
    </row>
    <row r="233" spans="1:9" s="3" customFormat="1" outlineLevel="1">
      <c r="A233" s="23" t="s">
        <v>1029</v>
      </c>
      <c r="B233" s="65" t="s">
        <v>167</v>
      </c>
      <c r="C233" s="65" t="s">
        <v>168</v>
      </c>
      <c r="D233" s="27" t="s">
        <v>21</v>
      </c>
      <c r="E233" s="53">
        <v>1</v>
      </c>
      <c r="F233" s="25">
        <v>4747.3214285714284</v>
      </c>
      <c r="G233" s="26">
        <f t="shared" si="7"/>
        <v>4747.3214285714284</v>
      </c>
      <c r="H233" s="113"/>
      <c r="I233" s="113"/>
    </row>
    <row r="234" spans="1:9" s="3" customFormat="1" ht="38.25" outlineLevel="1">
      <c r="A234" s="23" t="s">
        <v>1030</v>
      </c>
      <c r="B234" s="65" t="s">
        <v>169</v>
      </c>
      <c r="C234" s="65" t="s">
        <v>170</v>
      </c>
      <c r="D234" s="27" t="s">
        <v>61</v>
      </c>
      <c r="E234" s="53">
        <v>10</v>
      </c>
      <c r="F234" s="25">
        <v>9000</v>
      </c>
      <c r="G234" s="26">
        <f t="shared" si="7"/>
        <v>90000</v>
      </c>
      <c r="H234" s="113"/>
      <c r="I234" s="113"/>
    </row>
    <row r="235" spans="1:9" s="3" customFormat="1" ht="25.5" outlineLevel="1">
      <c r="A235" s="23" t="s">
        <v>1031</v>
      </c>
      <c r="B235" s="65" t="s">
        <v>171</v>
      </c>
      <c r="C235" s="65" t="s">
        <v>172</v>
      </c>
      <c r="D235" s="27" t="s">
        <v>38</v>
      </c>
      <c r="E235" s="53">
        <v>16</v>
      </c>
      <c r="F235" s="25">
        <v>200000</v>
      </c>
      <c r="G235" s="26">
        <f t="shared" si="7"/>
        <v>3200000</v>
      </c>
      <c r="H235" s="113"/>
      <c r="I235" s="113"/>
    </row>
    <row r="236" spans="1:9" s="3" customFormat="1" outlineLevel="1">
      <c r="A236" s="23" t="s">
        <v>1032</v>
      </c>
      <c r="B236" s="65" t="s">
        <v>173</v>
      </c>
      <c r="C236" s="65" t="s">
        <v>137</v>
      </c>
      <c r="D236" s="27" t="s">
        <v>21</v>
      </c>
      <c r="E236" s="53">
        <v>0.5</v>
      </c>
      <c r="F236" s="25">
        <v>684850</v>
      </c>
      <c r="G236" s="26">
        <f t="shared" si="7"/>
        <v>342425</v>
      </c>
      <c r="H236" s="113"/>
      <c r="I236" s="113"/>
    </row>
    <row r="237" spans="1:9" s="3" customFormat="1" ht="25.5" outlineLevel="1">
      <c r="A237" s="23" t="s">
        <v>1033</v>
      </c>
      <c r="B237" s="65" t="s">
        <v>174</v>
      </c>
      <c r="C237" s="65" t="s">
        <v>175</v>
      </c>
      <c r="D237" s="27" t="s">
        <v>38</v>
      </c>
      <c r="E237" s="53">
        <v>5</v>
      </c>
      <c r="F237" s="25">
        <v>40495.535714285717</v>
      </c>
      <c r="G237" s="26">
        <f t="shared" si="7"/>
        <v>202477.67857142858</v>
      </c>
      <c r="H237" s="113"/>
      <c r="I237" s="113"/>
    </row>
    <row r="238" spans="1:9" s="3" customFormat="1" ht="25.5" outlineLevel="1">
      <c r="A238" s="23" t="s">
        <v>1034</v>
      </c>
      <c r="B238" s="65" t="s">
        <v>176</v>
      </c>
      <c r="C238" s="65" t="s">
        <v>177</v>
      </c>
      <c r="D238" s="27" t="s">
        <v>38</v>
      </c>
      <c r="E238" s="53">
        <v>45</v>
      </c>
      <c r="F238" s="25">
        <v>40495.535714285717</v>
      </c>
      <c r="G238" s="26">
        <f t="shared" si="7"/>
        <v>1822299.1071428573</v>
      </c>
      <c r="H238" s="113"/>
      <c r="I238" s="113"/>
    </row>
    <row r="239" spans="1:9" s="3" customFormat="1" ht="25.5" outlineLevel="1">
      <c r="A239" s="23" t="s">
        <v>1035</v>
      </c>
      <c r="B239" s="65" t="s">
        <v>178</v>
      </c>
      <c r="C239" s="65" t="s">
        <v>179</v>
      </c>
      <c r="D239" s="27" t="s">
        <v>38</v>
      </c>
      <c r="E239" s="53">
        <v>12</v>
      </c>
      <c r="F239" s="25">
        <v>130447.32142857143</v>
      </c>
      <c r="G239" s="26">
        <f t="shared" si="7"/>
        <v>1565367.8571428573</v>
      </c>
      <c r="H239" s="113"/>
      <c r="I239" s="113"/>
    </row>
    <row r="240" spans="1:9" s="3" customFormat="1" outlineLevel="1">
      <c r="A240" s="23" t="s">
        <v>1036</v>
      </c>
      <c r="B240" s="65" t="s">
        <v>180</v>
      </c>
      <c r="C240" s="65" t="s">
        <v>181</v>
      </c>
      <c r="D240" s="27" t="s">
        <v>21</v>
      </c>
      <c r="E240" s="53">
        <v>0.5</v>
      </c>
      <c r="F240" s="25">
        <v>500536.60714285716</v>
      </c>
      <c r="G240" s="26">
        <f t="shared" si="7"/>
        <v>250268.30357142858</v>
      </c>
      <c r="H240" s="113"/>
      <c r="I240" s="113"/>
    </row>
    <row r="241" spans="1:9" s="3" customFormat="1" outlineLevel="1">
      <c r="A241" s="23" t="s">
        <v>1037</v>
      </c>
      <c r="B241" s="65" t="s">
        <v>182</v>
      </c>
      <c r="C241" s="65" t="s">
        <v>183</v>
      </c>
      <c r="D241" s="27" t="s">
        <v>21</v>
      </c>
      <c r="E241" s="53">
        <v>7</v>
      </c>
      <c r="F241" s="25">
        <v>42183.035714285717</v>
      </c>
      <c r="G241" s="26">
        <f t="shared" si="7"/>
        <v>295281.25</v>
      </c>
      <c r="H241" s="113"/>
      <c r="I241" s="113"/>
    </row>
    <row r="242" spans="1:9" s="3" customFormat="1" outlineLevel="1">
      <c r="A242" s="23" t="s">
        <v>1038</v>
      </c>
      <c r="B242" s="65" t="s">
        <v>184</v>
      </c>
      <c r="C242" s="65" t="s">
        <v>185</v>
      </c>
      <c r="D242" s="27" t="s">
        <v>21</v>
      </c>
      <c r="E242" s="53">
        <v>0.1</v>
      </c>
      <c r="F242" s="25">
        <v>91809.821428571435</v>
      </c>
      <c r="G242" s="26">
        <f t="shared" si="7"/>
        <v>9180.9821428571431</v>
      </c>
      <c r="H242" s="113"/>
      <c r="I242" s="113"/>
    </row>
    <row r="243" spans="1:9" s="3" customFormat="1" outlineLevel="1">
      <c r="A243" s="23" t="s">
        <v>1039</v>
      </c>
      <c r="B243" s="65" t="s">
        <v>186</v>
      </c>
      <c r="C243" s="65" t="s">
        <v>187</v>
      </c>
      <c r="D243" s="27" t="s">
        <v>21</v>
      </c>
      <c r="E243" s="53">
        <v>0.5</v>
      </c>
      <c r="F243" s="25">
        <v>71165.178571428565</v>
      </c>
      <c r="G243" s="26">
        <f t="shared" si="7"/>
        <v>35582.589285714283</v>
      </c>
      <c r="H243" s="113"/>
      <c r="I243" s="113"/>
    </row>
    <row r="244" spans="1:9" s="3" customFormat="1" outlineLevel="1">
      <c r="A244" s="23" t="s">
        <v>1040</v>
      </c>
      <c r="B244" s="65" t="s">
        <v>190</v>
      </c>
      <c r="C244" s="65" t="s">
        <v>191</v>
      </c>
      <c r="D244" s="27" t="s">
        <v>21</v>
      </c>
      <c r="E244" s="53">
        <v>0.3</v>
      </c>
      <c r="F244" s="25">
        <v>241434.82142857142</v>
      </c>
      <c r="G244" s="26">
        <f t="shared" si="7"/>
        <v>72430.44642857142</v>
      </c>
      <c r="H244" s="113"/>
      <c r="I244" s="113"/>
    </row>
    <row r="245" spans="1:9" s="3" customFormat="1" outlineLevel="1">
      <c r="A245" s="23" t="s">
        <v>1041</v>
      </c>
      <c r="B245" s="65" t="s">
        <v>194</v>
      </c>
      <c r="C245" s="65" t="s">
        <v>195</v>
      </c>
      <c r="D245" s="27" t="s">
        <v>21</v>
      </c>
      <c r="E245" s="53">
        <v>1</v>
      </c>
      <c r="F245" s="25">
        <v>15979.464285714286</v>
      </c>
      <c r="G245" s="26">
        <f t="shared" si="7"/>
        <v>15979.464285714286</v>
      </c>
      <c r="H245" s="113"/>
      <c r="I245" s="113"/>
    </row>
    <row r="246" spans="1:9" s="3" customFormat="1" ht="25.5" outlineLevel="1">
      <c r="A246" s="23" t="s">
        <v>1042</v>
      </c>
      <c r="B246" s="65" t="s">
        <v>196</v>
      </c>
      <c r="C246" s="65" t="s">
        <v>197</v>
      </c>
      <c r="D246" s="27" t="s">
        <v>21</v>
      </c>
      <c r="E246" s="53">
        <v>0.5</v>
      </c>
      <c r="F246" s="25">
        <v>24366.964285714286</v>
      </c>
      <c r="G246" s="26">
        <f t="shared" si="7"/>
        <v>12183.482142857143</v>
      </c>
      <c r="H246" s="113"/>
      <c r="I246" s="113"/>
    </row>
    <row r="247" spans="1:9" s="3" customFormat="1" outlineLevel="1">
      <c r="A247" s="23" t="s">
        <v>1043</v>
      </c>
      <c r="B247" s="65" t="s">
        <v>198</v>
      </c>
      <c r="C247" s="65" t="s">
        <v>199</v>
      </c>
      <c r="D247" s="27" t="s">
        <v>21</v>
      </c>
      <c r="E247" s="53">
        <v>0.5</v>
      </c>
      <c r="F247" s="25">
        <v>19106.25</v>
      </c>
      <c r="G247" s="26">
        <f t="shared" si="7"/>
        <v>9553.125</v>
      </c>
      <c r="H247" s="113"/>
      <c r="I247" s="113"/>
    </row>
    <row r="248" spans="1:9" s="3" customFormat="1" ht="25.5" outlineLevel="1">
      <c r="A248" s="23" t="s">
        <v>1044</v>
      </c>
      <c r="B248" s="65" t="s">
        <v>200</v>
      </c>
      <c r="C248" s="65" t="s">
        <v>197</v>
      </c>
      <c r="D248" s="27" t="s">
        <v>21</v>
      </c>
      <c r="E248" s="53">
        <v>0.3</v>
      </c>
      <c r="F248" s="25">
        <v>27791.071428571428</v>
      </c>
      <c r="G248" s="26">
        <f t="shared" si="7"/>
        <v>8337.3214285714275</v>
      </c>
      <c r="H248" s="113"/>
      <c r="I248" s="113"/>
    </row>
    <row r="249" spans="1:9" s="3" customFormat="1" ht="25.5" outlineLevel="1">
      <c r="A249" s="23" t="s">
        <v>1045</v>
      </c>
      <c r="B249" s="65" t="s">
        <v>201</v>
      </c>
      <c r="C249" s="65" t="s">
        <v>202</v>
      </c>
      <c r="D249" s="27" t="s">
        <v>21</v>
      </c>
      <c r="E249" s="53">
        <v>0.2</v>
      </c>
      <c r="F249" s="25">
        <v>45160.714285714283</v>
      </c>
      <c r="G249" s="26">
        <f t="shared" si="7"/>
        <v>9032.1428571428569</v>
      </c>
      <c r="H249" s="113"/>
      <c r="I249" s="113"/>
    </row>
    <row r="250" spans="1:9" s="3" customFormat="1" outlineLevel="1">
      <c r="A250" s="23" t="s">
        <v>1046</v>
      </c>
      <c r="B250" s="65" t="s">
        <v>203</v>
      </c>
      <c r="C250" s="65" t="s">
        <v>204</v>
      </c>
      <c r="D250" s="27" t="s">
        <v>21</v>
      </c>
      <c r="E250" s="53">
        <v>0.5</v>
      </c>
      <c r="F250" s="25">
        <v>40000</v>
      </c>
      <c r="G250" s="26">
        <f t="shared" si="7"/>
        <v>20000</v>
      </c>
      <c r="H250" s="113"/>
      <c r="I250" s="113"/>
    </row>
    <row r="251" spans="1:9" s="3" customFormat="1" outlineLevel="1">
      <c r="A251" s="23" t="s">
        <v>1047</v>
      </c>
      <c r="B251" s="65" t="s">
        <v>209</v>
      </c>
      <c r="C251" s="65" t="s">
        <v>210</v>
      </c>
      <c r="D251" s="27" t="s">
        <v>21</v>
      </c>
      <c r="E251" s="53">
        <v>0.2</v>
      </c>
      <c r="F251" s="25">
        <v>6327.6785714285716</v>
      </c>
      <c r="G251" s="26">
        <f t="shared" si="7"/>
        <v>1265.5357142857144</v>
      </c>
      <c r="H251" s="113"/>
      <c r="I251" s="113"/>
    </row>
    <row r="252" spans="1:9" s="3" customFormat="1" outlineLevel="1">
      <c r="A252" s="23" t="s">
        <v>1048</v>
      </c>
      <c r="B252" s="65" t="s">
        <v>211</v>
      </c>
      <c r="C252" s="65" t="s">
        <v>212</v>
      </c>
      <c r="D252" s="27" t="s">
        <v>21</v>
      </c>
      <c r="E252" s="53">
        <v>0.2</v>
      </c>
      <c r="F252" s="25">
        <v>50371.428571428572</v>
      </c>
      <c r="G252" s="26">
        <f t="shared" si="7"/>
        <v>10074.285714285716</v>
      </c>
      <c r="H252" s="113"/>
      <c r="I252" s="113"/>
    </row>
    <row r="253" spans="1:9" s="3" customFormat="1" outlineLevel="1">
      <c r="A253" s="23" t="s">
        <v>1049</v>
      </c>
      <c r="B253" s="65" t="s">
        <v>213</v>
      </c>
      <c r="C253" s="65" t="s">
        <v>214</v>
      </c>
      <c r="D253" s="27" t="s">
        <v>21</v>
      </c>
      <c r="E253" s="53">
        <v>1</v>
      </c>
      <c r="F253" s="25">
        <v>12654.464285714286</v>
      </c>
      <c r="G253" s="26">
        <f t="shared" si="7"/>
        <v>12654.464285714286</v>
      </c>
      <c r="H253" s="113"/>
      <c r="I253" s="113"/>
    </row>
    <row r="254" spans="1:9" s="3" customFormat="1" outlineLevel="1">
      <c r="A254" s="23" t="s">
        <v>1050</v>
      </c>
      <c r="B254" s="65" t="s">
        <v>215</v>
      </c>
      <c r="C254" s="65" t="s">
        <v>216</v>
      </c>
      <c r="D254" s="27" t="s">
        <v>21</v>
      </c>
      <c r="E254" s="53">
        <v>0.5</v>
      </c>
      <c r="F254" s="25">
        <v>68187.5</v>
      </c>
      <c r="G254" s="26">
        <f t="shared" si="7"/>
        <v>34093.75</v>
      </c>
      <c r="H254" s="113"/>
      <c r="I254" s="113"/>
    </row>
    <row r="255" spans="1:9" s="3" customFormat="1" outlineLevel="1">
      <c r="A255" s="23" t="s">
        <v>1051</v>
      </c>
      <c r="B255" s="65" t="s">
        <v>217</v>
      </c>
      <c r="C255" s="65" t="s">
        <v>218</v>
      </c>
      <c r="D255" s="27" t="s">
        <v>21</v>
      </c>
      <c r="E255" s="53">
        <v>0.2</v>
      </c>
      <c r="F255" s="25">
        <v>92906.25</v>
      </c>
      <c r="G255" s="26">
        <f t="shared" si="7"/>
        <v>18581.25</v>
      </c>
      <c r="H255" s="113"/>
      <c r="I255" s="113"/>
    </row>
    <row r="256" spans="1:9" s="3" customFormat="1" outlineLevel="1">
      <c r="A256" s="23" t="s">
        <v>1052</v>
      </c>
      <c r="B256" s="65" t="s">
        <v>219</v>
      </c>
      <c r="C256" s="65" t="s">
        <v>220</v>
      </c>
      <c r="D256" s="27" t="s">
        <v>21</v>
      </c>
      <c r="E256" s="53">
        <v>0.5</v>
      </c>
      <c r="F256" s="25">
        <v>42629.464285714283</v>
      </c>
      <c r="G256" s="26">
        <f t="shared" si="7"/>
        <v>21314.732142857141</v>
      </c>
      <c r="H256" s="113"/>
      <c r="I256" s="113"/>
    </row>
    <row r="257" spans="1:9" s="3" customFormat="1" outlineLevel="1">
      <c r="A257" s="23" t="s">
        <v>1053</v>
      </c>
      <c r="B257" s="65" t="s">
        <v>221</v>
      </c>
      <c r="C257" s="65" t="s">
        <v>223</v>
      </c>
      <c r="D257" s="27" t="s">
        <v>21</v>
      </c>
      <c r="E257" s="53">
        <v>0.3</v>
      </c>
      <c r="F257" s="33">
        <v>24934</v>
      </c>
      <c r="G257" s="26">
        <f t="shared" si="7"/>
        <v>7480.2</v>
      </c>
      <c r="H257" s="113"/>
      <c r="I257" s="113"/>
    </row>
    <row r="258" spans="1:9" s="3" customFormat="1" outlineLevel="1">
      <c r="A258" s="23" t="s">
        <v>1054</v>
      </c>
      <c r="B258" s="65" t="s">
        <v>224</v>
      </c>
      <c r="C258" s="65" t="s">
        <v>225</v>
      </c>
      <c r="D258" s="27" t="s">
        <v>21</v>
      </c>
      <c r="E258" s="53">
        <v>0.4</v>
      </c>
      <c r="F258" s="25">
        <v>180641.96428571429</v>
      </c>
      <c r="G258" s="26">
        <f t="shared" si="7"/>
        <v>72256.785714285725</v>
      </c>
      <c r="H258" s="113"/>
      <c r="I258" s="113"/>
    </row>
    <row r="259" spans="1:9" s="3" customFormat="1" ht="25.5" outlineLevel="1">
      <c r="A259" s="23" t="s">
        <v>1055</v>
      </c>
      <c r="B259" s="65" t="s">
        <v>226</v>
      </c>
      <c r="C259" s="65" t="s">
        <v>227</v>
      </c>
      <c r="D259" s="27" t="s">
        <v>38</v>
      </c>
      <c r="E259" s="53">
        <v>1</v>
      </c>
      <c r="F259" s="25">
        <v>132716.07142857142</v>
      </c>
      <c r="G259" s="26">
        <f t="shared" si="7"/>
        <v>132716.07142857142</v>
      </c>
      <c r="H259" s="113"/>
      <c r="I259" s="113"/>
    </row>
    <row r="260" spans="1:9" s="3" customFormat="1" ht="25.5" outlineLevel="1">
      <c r="A260" s="23" t="s">
        <v>1056</v>
      </c>
      <c r="B260" s="65" t="s">
        <v>228</v>
      </c>
      <c r="C260" s="65" t="s">
        <v>229</v>
      </c>
      <c r="D260" s="27" t="s">
        <v>21</v>
      </c>
      <c r="E260" s="53">
        <v>0.1</v>
      </c>
      <c r="F260" s="25">
        <v>9595.5357142857138</v>
      </c>
      <c r="G260" s="26">
        <f t="shared" si="7"/>
        <v>959.55357142857144</v>
      </c>
      <c r="H260" s="113"/>
      <c r="I260" s="113"/>
    </row>
    <row r="261" spans="1:9" s="3" customFormat="1" ht="25.5" outlineLevel="1">
      <c r="A261" s="23" t="s">
        <v>1057</v>
      </c>
      <c r="B261" s="65" t="s">
        <v>230</v>
      </c>
      <c r="C261" s="65" t="s">
        <v>231</v>
      </c>
      <c r="D261" s="27" t="s">
        <v>21</v>
      </c>
      <c r="E261" s="53">
        <v>0.2</v>
      </c>
      <c r="F261" s="25">
        <v>46000</v>
      </c>
      <c r="G261" s="26">
        <f t="shared" si="7"/>
        <v>9200</v>
      </c>
      <c r="H261" s="113"/>
      <c r="I261" s="113"/>
    </row>
    <row r="262" spans="1:9" s="3" customFormat="1" ht="25.5" outlineLevel="1">
      <c r="A262" s="23" t="s">
        <v>1058</v>
      </c>
      <c r="B262" s="65" t="s">
        <v>232</v>
      </c>
      <c r="C262" s="65" t="s">
        <v>233</v>
      </c>
      <c r="D262" s="27" t="s">
        <v>38</v>
      </c>
      <c r="E262" s="53">
        <v>1</v>
      </c>
      <c r="F262" s="25">
        <v>74865.178571428565</v>
      </c>
      <c r="G262" s="26">
        <f t="shared" si="7"/>
        <v>74865.178571428565</v>
      </c>
      <c r="H262" s="113"/>
      <c r="I262" s="113"/>
    </row>
    <row r="263" spans="1:9" s="3" customFormat="1" ht="25.5" outlineLevel="1">
      <c r="A263" s="23" t="s">
        <v>1059</v>
      </c>
      <c r="B263" s="65" t="s">
        <v>234</v>
      </c>
      <c r="C263" s="65" t="s">
        <v>235</v>
      </c>
      <c r="D263" s="27" t="s">
        <v>38</v>
      </c>
      <c r="E263" s="53">
        <v>1</v>
      </c>
      <c r="F263" s="25">
        <v>112271.42857142857</v>
      </c>
      <c r="G263" s="26">
        <f t="shared" si="7"/>
        <v>112271.42857142857</v>
      </c>
      <c r="H263" s="113"/>
      <c r="I263" s="113"/>
    </row>
    <row r="264" spans="1:9" s="3" customFormat="1" ht="25.5" outlineLevel="1">
      <c r="A264" s="23" t="s">
        <v>1060</v>
      </c>
      <c r="B264" s="65" t="s">
        <v>238</v>
      </c>
      <c r="C264" s="65" t="s">
        <v>239</v>
      </c>
      <c r="D264" s="27" t="s">
        <v>21</v>
      </c>
      <c r="E264" s="53">
        <v>20</v>
      </c>
      <c r="F264" s="25">
        <v>5000</v>
      </c>
      <c r="G264" s="26">
        <f t="shared" si="7"/>
        <v>100000</v>
      </c>
      <c r="H264" s="113"/>
      <c r="I264" s="113"/>
    </row>
    <row r="265" spans="1:9" s="3" customFormat="1" outlineLevel="1">
      <c r="A265" s="23" t="s">
        <v>1061</v>
      </c>
      <c r="B265" s="65" t="s">
        <v>240</v>
      </c>
      <c r="C265" s="65" t="s">
        <v>241</v>
      </c>
      <c r="D265" s="27" t="s">
        <v>21</v>
      </c>
      <c r="E265" s="53">
        <v>0.2</v>
      </c>
      <c r="F265" s="25">
        <v>810902.67857142852</v>
      </c>
      <c r="G265" s="26">
        <f t="shared" si="7"/>
        <v>162180.53571428571</v>
      </c>
      <c r="H265" s="113"/>
      <c r="I265" s="113"/>
    </row>
    <row r="266" spans="1:9" s="3" customFormat="1" ht="25.5" outlineLevel="1">
      <c r="A266" s="23" t="s">
        <v>1062</v>
      </c>
      <c r="B266" s="65" t="s">
        <v>242</v>
      </c>
      <c r="C266" s="65" t="s">
        <v>243</v>
      </c>
      <c r="D266" s="27" t="s">
        <v>21</v>
      </c>
      <c r="E266" s="53">
        <v>0.1</v>
      </c>
      <c r="F266" s="25">
        <v>21835.714285714286</v>
      </c>
      <c r="G266" s="26">
        <f t="shared" si="7"/>
        <v>2183.5714285714289</v>
      </c>
      <c r="H266" s="113"/>
      <c r="I266" s="113"/>
    </row>
    <row r="267" spans="1:9" s="3" customFormat="1" outlineLevel="1">
      <c r="A267" s="23" t="s">
        <v>1063</v>
      </c>
      <c r="B267" s="65" t="s">
        <v>246</v>
      </c>
      <c r="C267" s="65" t="s">
        <v>247</v>
      </c>
      <c r="D267" s="27" t="s">
        <v>21</v>
      </c>
      <c r="E267" s="53">
        <v>0.2</v>
      </c>
      <c r="F267" s="25">
        <v>47641.964285714283</v>
      </c>
      <c r="G267" s="26">
        <f t="shared" si="7"/>
        <v>9528.3928571428569</v>
      </c>
      <c r="H267" s="113"/>
      <c r="I267" s="113"/>
    </row>
    <row r="268" spans="1:9" s="3" customFormat="1" outlineLevel="1">
      <c r="A268" s="23" t="s">
        <v>1064</v>
      </c>
      <c r="B268" s="65" t="s">
        <v>250</v>
      </c>
      <c r="C268" s="65" t="s">
        <v>251</v>
      </c>
      <c r="D268" s="27" t="s">
        <v>21</v>
      </c>
      <c r="E268" s="53">
        <v>0.3</v>
      </c>
      <c r="F268" s="25">
        <v>10421.428571428571</v>
      </c>
      <c r="G268" s="26">
        <f t="shared" si="7"/>
        <v>3126.4285714285711</v>
      </c>
      <c r="H268" s="113"/>
      <c r="I268" s="113"/>
    </row>
    <row r="269" spans="1:9" s="3" customFormat="1" outlineLevel="1">
      <c r="A269" s="23" t="s">
        <v>1065</v>
      </c>
      <c r="B269" s="65" t="s">
        <v>255</v>
      </c>
      <c r="C269" s="65" t="s">
        <v>256</v>
      </c>
      <c r="D269" s="27" t="s">
        <v>21</v>
      </c>
      <c r="E269" s="53">
        <v>4</v>
      </c>
      <c r="F269" s="25">
        <v>10910.714285714286</v>
      </c>
      <c r="G269" s="26">
        <f t="shared" si="7"/>
        <v>43642.857142857145</v>
      </c>
      <c r="H269" s="113"/>
      <c r="I269" s="113"/>
    </row>
    <row r="270" spans="1:9" s="3" customFormat="1" ht="25.5" outlineLevel="1">
      <c r="A270" s="23" t="s">
        <v>1066</v>
      </c>
      <c r="B270" s="65" t="s">
        <v>257</v>
      </c>
      <c r="C270" s="65" t="s">
        <v>258</v>
      </c>
      <c r="D270" s="27" t="s">
        <v>21</v>
      </c>
      <c r="E270" s="53">
        <v>1</v>
      </c>
      <c r="F270" s="25">
        <v>24664.285714285714</v>
      </c>
      <c r="G270" s="26">
        <f t="shared" si="7"/>
        <v>24664.285714285714</v>
      </c>
      <c r="H270" s="113"/>
      <c r="I270" s="113"/>
    </row>
    <row r="271" spans="1:9" s="3" customFormat="1" outlineLevel="1">
      <c r="A271" s="23" t="s">
        <v>1067</v>
      </c>
      <c r="B271" s="65" t="s">
        <v>259</v>
      </c>
      <c r="C271" s="65" t="s">
        <v>260</v>
      </c>
      <c r="D271" s="27" t="s">
        <v>21</v>
      </c>
      <c r="E271" s="53">
        <v>0.2</v>
      </c>
      <c r="F271" s="25">
        <v>15080943.75</v>
      </c>
      <c r="G271" s="26">
        <f t="shared" si="7"/>
        <v>3016188.75</v>
      </c>
      <c r="H271" s="113"/>
      <c r="I271" s="113"/>
    </row>
    <row r="272" spans="1:9" s="3" customFormat="1" outlineLevel="1">
      <c r="A272" s="23" t="s">
        <v>1068</v>
      </c>
      <c r="B272" s="65" t="s">
        <v>261</v>
      </c>
      <c r="C272" s="65" t="s">
        <v>262</v>
      </c>
      <c r="D272" s="27" t="s">
        <v>21</v>
      </c>
      <c r="E272" s="53">
        <v>5</v>
      </c>
      <c r="F272" s="25">
        <v>4623.01</v>
      </c>
      <c r="G272" s="26">
        <f t="shared" si="7"/>
        <v>23115.050000000003</v>
      </c>
      <c r="H272" s="113"/>
      <c r="I272" s="113"/>
    </row>
    <row r="273" spans="1:9" s="3" customFormat="1" outlineLevel="1">
      <c r="A273" s="23" t="s">
        <v>1069</v>
      </c>
      <c r="B273" s="65" t="s">
        <v>263</v>
      </c>
      <c r="C273" s="65" t="s">
        <v>264</v>
      </c>
      <c r="D273" s="27" t="s">
        <v>21</v>
      </c>
      <c r="E273" s="53">
        <v>0.1</v>
      </c>
      <c r="F273" s="25">
        <v>86350.892857142855</v>
      </c>
      <c r="G273" s="26">
        <f t="shared" si="7"/>
        <v>8635.0892857142862</v>
      </c>
      <c r="H273" s="113"/>
      <c r="I273" s="113"/>
    </row>
    <row r="274" spans="1:9" s="3" customFormat="1" outlineLevel="1">
      <c r="A274" s="23" t="s">
        <v>1070</v>
      </c>
      <c r="B274" s="65" t="s">
        <v>267</v>
      </c>
      <c r="C274" s="65" t="s">
        <v>268</v>
      </c>
      <c r="D274" s="27" t="s">
        <v>269</v>
      </c>
      <c r="E274" s="53">
        <v>10</v>
      </c>
      <c r="F274" s="25">
        <v>80000</v>
      </c>
      <c r="G274" s="26">
        <f t="shared" si="7"/>
        <v>800000</v>
      </c>
      <c r="H274" s="113"/>
      <c r="I274" s="113"/>
    </row>
    <row r="275" spans="1:9" s="3" customFormat="1" outlineLevel="1">
      <c r="A275" s="23" t="s">
        <v>1071</v>
      </c>
      <c r="B275" s="65" t="s">
        <v>270</v>
      </c>
      <c r="C275" s="65" t="s">
        <v>271</v>
      </c>
      <c r="D275" s="27" t="s">
        <v>269</v>
      </c>
      <c r="E275" s="53">
        <v>10</v>
      </c>
      <c r="F275" s="25">
        <v>940000</v>
      </c>
      <c r="G275" s="26">
        <f t="shared" si="7"/>
        <v>9400000</v>
      </c>
      <c r="H275" s="113"/>
      <c r="I275" s="113"/>
    </row>
    <row r="276" spans="1:9" s="3" customFormat="1" ht="25.5" outlineLevel="1">
      <c r="A276" s="23" t="s">
        <v>1072</v>
      </c>
      <c r="B276" s="65" t="s">
        <v>272</v>
      </c>
      <c r="C276" s="65" t="s">
        <v>273</v>
      </c>
      <c r="D276" s="27" t="s">
        <v>38</v>
      </c>
      <c r="E276" s="53">
        <v>15</v>
      </c>
      <c r="F276" s="25">
        <v>416200</v>
      </c>
      <c r="G276" s="26">
        <f t="shared" si="7"/>
        <v>6243000</v>
      </c>
      <c r="H276" s="113"/>
      <c r="I276" s="113"/>
    </row>
    <row r="277" spans="1:9" s="3" customFormat="1" ht="25.5" outlineLevel="1">
      <c r="A277" s="23" t="s">
        <v>1073</v>
      </c>
      <c r="B277" s="65" t="s">
        <v>274</v>
      </c>
      <c r="C277" s="65" t="s">
        <v>275</v>
      </c>
      <c r="D277" s="27" t="s">
        <v>38</v>
      </c>
      <c r="E277" s="53">
        <v>5</v>
      </c>
      <c r="F277" s="25">
        <v>71008.928571428565</v>
      </c>
      <c r="G277" s="26">
        <f t="shared" si="7"/>
        <v>355044.64285714284</v>
      </c>
      <c r="H277" s="113"/>
      <c r="I277" s="113"/>
    </row>
    <row r="278" spans="1:9" s="3" customFormat="1" ht="25.5" outlineLevel="1">
      <c r="A278" s="23" t="s">
        <v>1074</v>
      </c>
      <c r="B278" s="65" t="s">
        <v>276</v>
      </c>
      <c r="C278" s="65" t="s">
        <v>277</v>
      </c>
      <c r="D278" s="27" t="s">
        <v>38</v>
      </c>
      <c r="E278" s="53">
        <v>5</v>
      </c>
      <c r="F278" s="25">
        <v>76453.571428571435</v>
      </c>
      <c r="G278" s="26">
        <f t="shared" si="7"/>
        <v>382267.85714285716</v>
      </c>
      <c r="H278" s="113"/>
      <c r="I278" s="113"/>
    </row>
    <row r="279" spans="1:9" s="3" customFormat="1" ht="25.5" outlineLevel="1">
      <c r="A279" s="23" t="s">
        <v>1075</v>
      </c>
      <c r="B279" s="65" t="s">
        <v>278</v>
      </c>
      <c r="C279" s="65" t="s">
        <v>279</v>
      </c>
      <c r="D279" s="27" t="s">
        <v>38</v>
      </c>
      <c r="E279" s="53">
        <v>1</v>
      </c>
      <c r="F279" s="25">
        <v>136119.64285714287</v>
      </c>
      <c r="G279" s="26">
        <f t="shared" si="7"/>
        <v>136119.64285714287</v>
      </c>
      <c r="H279" s="113"/>
      <c r="I279" s="113"/>
    </row>
    <row r="280" spans="1:9" s="3" customFormat="1" ht="25.5" outlineLevel="1">
      <c r="A280" s="23" t="s">
        <v>1076</v>
      </c>
      <c r="B280" s="65" t="s">
        <v>280</v>
      </c>
      <c r="C280" s="65" t="s">
        <v>281</v>
      </c>
      <c r="D280" s="27" t="s">
        <v>38</v>
      </c>
      <c r="E280" s="53">
        <v>1</v>
      </c>
      <c r="F280" s="25">
        <v>169015.17857142858</v>
      </c>
      <c r="G280" s="26">
        <f t="shared" si="7"/>
        <v>169015.17857142858</v>
      </c>
      <c r="H280" s="113"/>
      <c r="I280" s="113"/>
    </row>
    <row r="281" spans="1:9" s="3" customFormat="1" ht="25.5" outlineLevel="1">
      <c r="A281" s="23" t="s">
        <v>1077</v>
      </c>
      <c r="B281" s="65" t="s">
        <v>282</v>
      </c>
      <c r="C281" s="65" t="s">
        <v>283</v>
      </c>
      <c r="D281" s="27" t="s">
        <v>61</v>
      </c>
      <c r="E281" s="53">
        <v>16</v>
      </c>
      <c r="F281" s="25">
        <v>80000</v>
      </c>
      <c r="G281" s="26">
        <f t="shared" si="7"/>
        <v>1280000</v>
      </c>
      <c r="H281" s="113"/>
      <c r="I281" s="113"/>
    </row>
    <row r="282" spans="1:9" s="3" customFormat="1" outlineLevel="1">
      <c r="A282" s="23" t="s">
        <v>1078</v>
      </c>
      <c r="B282" s="65" t="s">
        <v>284</v>
      </c>
      <c r="C282" s="65" t="s">
        <v>285</v>
      </c>
      <c r="D282" s="27" t="s">
        <v>21</v>
      </c>
      <c r="E282" s="53">
        <v>0.2</v>
      </c>
      <c r="F282" s="25">
        <v>135729.46428571429</v>
      </c>
      <c r="G282" s="26">
        <f t="shared" si="7"/>
        <v>27145.892857142859</v>
      </c>
      <c r="H282" s="113"/>
      <c r="I282" s="113"/>
    </row>
    <row r="283" spans="1:9" s="3" customFormat="1" outlineLevel="1">
      <c r="A283" s="23" t="s">
        <v>1079</v>
      </c>
      <c r="B283" s="65" t="s">
        <v>286</v>
      </c>
      <c r="C283" s="65" t="s">
        <v>287</v>
      </c>
      <c r="D283" s="27" t="s">
        <v>21</v>
      </c>
      <c r="E283" s="53">
        <v>0.5</v>
      </c>
      <c r="F283" s="25">
        <v>2000</v>
      </c>
      <c r="G283" s="26">
        <f t="shared" si="7"/>
        <v>1000</v>
      </c>
      <c r="H283" s="113"/>
      <c r="I283" s="113"/>
    </row>
    <row r="284" spans="1:9" s="3" customFormat="1" outlineLevel="1">
      <c r="A284" s="23" t="s">
        <v>1080</v>
      </c>
      <c r="B284" s="65" t="s">
        <v>288</v>
      </c>
      <c r="C284" s="65" t="s">
        <v>289</v>
      </c>
      <c r="D284" s="27" t="s">
        <v>5</v>
      </c>
      <c r="E284" s="53">
        <v>3</v>
      </c>
      <c r="F284" s="25">
        <v>117104.46428571429</v>
      </c>
      <c r="G284" s="26">
        <f t="shared" si="7"/>
        <v>351313.39285714284</v>
      </c>
      <c r="H284" s="113"/>
      <c r="I284" s="113"/>
    </row>
    <row r="285" spans="1:9" s="3" customFormat="1" outlineLevel="1">
      <c r="A285" s="23" t="s">
        <v>1081</v>
      </c>
      <c r="B285" s="65" t="s">
        <v>290</v>
      </c>
      <c r="C285" s="65" t="s">
        <v>291</v>
      </c>
      <c r="D285" s="27" t="s">
        <v>21</v>
      </c>
      <c r="E285" s="53">
        <v>0.5</v>
      </c>
      <c r="F285" s="25">
        <v>10000</v>
      </c>
      <c r="G285" s="26">
        <f t="shared" si="7"/>
        <v>5000</v>
      </c>
      <c r="H285" s="113"/>
      <c r="I285" s="113"/>
    </row>
    <row r="286" spans="1:9" s="3" customFormat="1" ht="25.5" outlineLevel="1">
      <c r="A286" s="23" t="s">
        <v>1082</v>
      </c>
      <c r="B286" s="65" t="s">
        <v>292</v>
      </c>
      <c r="C286" s="65" t="s">
        <v>293</v>
      </c>
      <c r="D286" s="27" t="s">
        <v>38</v>
      </c>
      <c r="E286" s="53">
        <v>20</v>
      </c>
      <c r="F286" s="25">
        <v>75659.821428571435</v>
      </c>
      <c r="G286" s="26">
        <f t="shared" si="7"/>
        <v>1513196.4285714286</v>
      </c>
      <c r="H286" s="113"/>
      <c r="I286" s="113"/>
    </row>
    <row r="287" spans="1:9" s="3" customFormat="1" ht="38.25" outlineLevel="1">
      <c r="A287" s="23" t="s">
        <v>1083</v>
      </c>
      <c r="B287" s="65" t="s">
        <v>296</v>
      </c>
      <c r="C287" s="65" t="s">
        <v>298</v>
      </c>
      <c r="D287" s="27" t="s">
        <v>21</v>
      </c>
      <c r="E287" s="53">
        <v>0.3</v>
      </c>
      <c r="F287" s="25">
        <v>50867.857142857145</v>
      </c>
      <c r="G287" s="26">
        <f t="shared" si="7"/>
        <v>15260.357142857143</v>
      </c>
      <c r="H287" s="113"/>
      <c r="I287" s="113"/>
    </row>
    <row r="288" spans="1:9" s="3" customFormat="1" outlineLevel="1">
      <c r="A288" s="23" t="s">
        <v>1084</v>
      </c>
      <c r="B288" s="65" t="s">
        <v>299</v>
      </c>
      <c r="C288" s="65" t="s">
        <v>300</v>
      </c>
      <c r="D288" s="27" t="s">
        <v>21</v>
      </c>
      <c r="E288" s="53">
        <v>1</v>
      </c>
      <c r="F288" s="25">
        <v>34093.75</v>
      </c>
      <c r="G288" s="26">
        <f t="shared" ref="G288:G322" si="8">E288*F288</f>
        <v>34093.75</v>
      </c>
      <c r="H288" s="113"/>
      <c r="I288" s="113"/>
    </row>
    <row r="289" spans="1:9" s="3" customFormat="1" outlineLevel="1">
      <c r="A289" s="23" t="s">
        <v>1085</v>
      </c>
      <c r="B289" s="65" t="s">
        <v>301</v>
      </c>
      <c r="C289" s="65" t="s">
        <v>302</v>
      </c>
      <c r="D289" s="27" t="s">
        <v>21</v>
      </c>
      <c r="E289" s="53">
        <v>5</v>
      </c>
      <c r="F289" s="25">
        <v>22083.928571428572</v>
      </c>
      <c r="G289" s="26">
        <f t="shared" si="8"/>
        <v>110419.64285714287</v>
      </c>
      <c r="H289" s="113"/>
      <c r="I289" s="113"/>
    </row>
    <row r="290" spans="1:9" s="3" customFormat="1" outlineLevel="1">
      <c r="A290" s="23" t="s">
        <v>1086</v>
      </c>
      <c r="B290" s="65" t="s">
        <v>303</v>
      </c>
      <c r="C290" s="65" t="s">
        <v>304</v>
      </c>
      <c r="D290" s="27" t="s">
        <v>21</v>
      </c>
      <c r="E290" s="53">
        <v>1</v>
      </c>
      <c r="F290" s="25">
        <v>25000</v>
      </c>
      <c r="G290" s="26">
        <f t="shared" si="8"/>
        <v>25000</v>
      </c>
      <c r="H290" s="113"/>
      <c r="I290" s="113"/>
    </row>
    <row r="291" spans="1:9" s="3" customFormat="1" outlineLevel="1">
      <c r="A291" s="23" t="s">
        <v>1087</v>
      </c>
      <c r="B291" s="65" t="s">
        <v>305</v>
      </c>
      <c r="C291" s="65" t="s">
        <v>306</v>
      </c>
      <c r="D291" s="27" t="s">
        <v>21</v>
      </c>
      <c r="E291" s="53">
        <v>1.5</v>
      </c>
      <c r="F291" s="25">
        <v>451356.25</v>
      </c>
      <c r="G291" s="26">
        <f t="shared" si="8"/>
        <v>677034.375</v>
      </c>
      <c r="H291" s="113"/>
      <c r="I291" s="113"/>
    </row>
    <row r="292" spans="1:9" s="3" customFormat="1" outlineLevel="1">
      <c r="A292" s="23" t="s">
        <v>1088</v>
      </c>
      <c r="B292" s="65" t="s">
        <v>307</v>
      </c>
      <c r="C292" s="65" t="s">
        <v>308</v>
      </c>
      <c r="D292" s="27" t="s">
        <v>21</v>
      </c>
      <c r="E292" s="53">
        <v>1</v>
      </c>
      <c r="F292" s="25">
        <v>10000</v>
      </c>
      <c r="G292" s="26">
        <f t="shared" si="8"/>
        <v>10000</v>
      </c>
      <c r="H292" s="113"/>
      <c r="I292" s="113"/>
    </row>
    <row r="293" spans="1:9" s="3" customFormat="1" ht="25.5" outlineLevel="1">
      <c r="A293" s="23" t="s">
        <v>1089</v>
      </c>
      <c r="B293" s="65" t="s">
        <v>309</v>
      </c>
      <c r="C293" s="65" t="s">
        <v>310</v>
      </c>
      <c r="D293" s="27" t="s">
        <v>38</v>
      </c>
      <c r="E293" s="53">
        <v>1</v>
      </c>
      <c r="F293" s="25">
        <v>418850.89285714284</v>
      </c>
      <c r="G293" s="26">
        <f t="shared" si="8"/>
        <v>418850.89285714284</v>
      </c>
      <c r="H293" s="113"/>
      <c r="I293" s="113"/>
    </row>
    <row r="294" spans="1:9" s="3" customFormat="1" outlineLevel="1">
      <c r="A294" s="23" t="s">
        <v>1090</v>
      </c>
      <c r="B294" s="65" t="s">
        <v>311</v>
      </c>
      <c r="C294" s="65" t="s">
        <v>312</v>
      </c>
      <c r="D294" s="27" t="s">
        <v>21</v>
      </c>
      <c r="E294" s="53">
        <v>1</v>
      </c>
      <c r="F294" s="25">
        <v>450000</v>
      </c>
      <c r="G294" s="26">
        <f t="shared" si="8"/>
        <v>450000</v>
      </c>
      <c r="H294" s="113"/>
      <c r="I294" s="113"/>
    </row>
    <row r="295" spans="1:9" s="3" customFormat="1" ht="25.5" outlineLevel="1">
      <c r="A295" s="23" t="s">
        <v>1091</v>
      </c>
      <c r="B295" s="65" t="s">
        <v>313</v>
      </c>
      <c r="C295" s="65" t="s">
        <v>314</v>
      </c>
      <c r="D295" s="27" t="s">
        <v>38</v>
      </c>
      <c r="E295" s="53">
        <v>1</v>
      </c>
      <c r="F295" s="25">
        <v>349373.21428571426</v>
      </c>
      <c r="G295" s="26">
        <f t="shared" si="8"/>
        <v>349373.21428571426</v>
      </c>
      <c r="H295" s="113"/>
      <c r="I295" s="113"/>
    </row>
    <row r="296" spans="1:9" s="3" customFormat="1" outlineLevel="1">
      <c r="A296" s="23" t="s">
        <v>1092</v>
      </c>
      <c r="B296" s="65" t="s">
        <v>316</v>
      </c>
      <c r="C296" s="65" t="s">
        <v>317</v>
      </c>
      <c r="D296" s="27" t="s">
        <v>21</v>
      </c>
      <c r="E296" s="53">
        <v>10</v>
      </c>
      <c r="F296" s="25">
        <v>600</v>
      </c>
      <c r="G296" s="26">
        <f t="shared" si="8"/>
        <v>6000</v>
      </c>
      <c r="H296" s="113"/>
      <c r="I296" s="113"/>
    </row>
    <row r="297" spans="1:9" s="3" customFormat="1" ht="25.5" outlineLevel="1">
      <c r="A297" s="23" t="s">
        <v>1093</v>
      </c>
      <c r="B297" s="65" t="s">
        <v>318</v>
      </c>
      <c r="C297" s="65" t="s">
        <v>319</v>
      </c>
      <c r="D297" s="27" t="s">
        <v>38</v>
      </c>
      <c r="E297" s="53">
        <v>1</v>
      </c>
      <c r="F297" s="25">
        <v>182626.78571428571</v>
      </c>
      <c r="G297" s="26">
        <f t="shared" si="8"/>
        <v>182626.78571428571</v>
      </c>
      <c r="H297" s="113"/>
      <c r="I297" s="113"/>
    </row>
    <row r="298" spans="1:9" s="3" customFormat="1" outlineLevel="1">
      <c r="A298" s="23" t="s">
        <v>1094</v>
      </c>
      <c r="B298" s="65" t="s">
        <v>320</v>
      </c>
      <c r="C298" s="65" t="s">
        <v>321</v>
      </c>
      <c r="D298" s="27" t="s">
        <v>142</v>
      </c>
      <c r="E298" s="53">
        <v>150</v>
      </c>
      <c r="F298" s="25">
        <v>2878.5714285714284</v>
      </c>
      <c r="G298" s="26">
        <f t="shared" si="8"/>
        <v>431785.71428571426</v>
      </c>
      <c r="H298" s="113"/>
      <c r="I298" s="113"/>
    </row>
    <row r="299" spans="1:9" s="3" customFormat="1" ht="25.5" outlineLevel="1">
      <c r="A299" s="23" t="s">
        <v>1095</v>
      </c>
      <c r="B299" s="65" t="s">
        <v>323</v>
      </c>
      <c r="C299" s="65" t="s">
        <v>324</v>
      </c>
      <c r="D299" s="27" t="s">
        <v>38</v>
      </c>
      <c r="E299" s="53">
        <v>5</v>
      </c>
      <c r="F299" s="25">
        <v>100327</v>
      </c>
      <c r="G299" s="26">
        <f t="shared" si="8"/>
        <v>501635</v>
      </c>
      <c r="H299" s="113"/>
      <c r="I299" s="113"/>
    </row>
    <row r="300" spans="1:9" s="3" customFormat="1" ht="25.5" outlineLevel="1">
      <c r="A300" s="23" t="s">
        <v>1096</v>
      </c>
      <c r="B300" s="65" t="s">
        <v>325</v>
      </c>
      <c r="C300" s="65" t="s">
        <v>326</v>
      </c>
      <c r="D300" s="27" t="s">
        <v>38</v>
      </c>
      <c r="E300" s="53">
        <v>4</v>
      </c>
      <c r="F300" s="25">
        <v>168577</v>
      </c>
      <c r="G300" s="26">
        <f t="shared" si="8"/>
        <v>674308</v>
      </c>
      <c r="H300" s="113"/>
      <c r="I300" s="113"/>
    </row>
    <row r="301" spans="1:9" s="3" customFormat="1" ht="25.5" outlineLevel="1">
      <c r="A301" s="23" t="s">
        <v>1097</v>
      </c>
      <c r="B301" s="65" t="s">
        <v>327</v>
      </c>
      <c r="C301" s="65" t="s">
        <v>328</v>
      </c>
      <c r="D301" s="27" t="s">
        <v>38</v>
      </c>
      <c r="E301" s="53">
        <v>2</v>
      </c>
      <c r="F301" s="25">
        <v>185640</v>
      </c>
      <c r="G301" s="26">
        <f t="shared" si="8"/>
        <v>371280</v>
      </c>
      <c r="H301" s="113"/>
      <c r="I301" s="113"/>
    </row>
    <row r="302" spans="1:9" s="3" customFormat="1" ht="25.5" outlineLevel="1">
      <c r="A302" s="23" t="s">
        <v>1098</v>
      </c>
      <c r="B302" s="65" t="s">
        <v>329</v>
      </c>
      <c r="C302" s="65" t="s">
        <v>330</v>
      </c>
      <c r="D302" s="27" t="s">
        <v>21</v>
      </c>
      <c r="E302" s="53">
        <v>0.1</v>
      </c>
      <c r="F302" s="25">
        <v>3000</v>
      </c>
      <c r="G302" s="26">
        <f t="shared" si="8"/>
        <v>300</v>
      </c>
      <c r="H302" s="113"/>
      <c r="I302" s="113"/>
    </row>
    <row r="303" spans="1:9" s="3" customFormat="1" ht="38.25" outlineLevel="1">
      <c r="A303" s="23" t="s">
        <v>1099</v>
      </c>
      <c r="B303" s="65" t="s">
        <v>331</v>
      </c>
      <c r="C303" s="65" t="s">
        <v>332</v>
      </c>
      <c r="D303" s="27" t="s">
        <v>38</v>
      </c>
      <c r="E303" s="53">
        <v>9</v>
      </c>
      <c r="F303" s="25">
        <v>204555</v>
      </c>
      <c r="G303" s="26">
        <f t="shared" si="8"/>
        <v>1840995</v>
      </c>
      <c r="H303" s="113"/>
      <c r="I303" s="113"/>
    </row>
    <row r="304" spans="1:9" s="3" customFormat="1" outlineLevel="1">
      <c r="A304" s="23" t="s">
        <v>1100</v>
      </c>
      <c r="B304" s="65" t="s">
        <v>333</v>
      </c>
      <c r="C304" s="65" t="s">
        <v>334</v>
      </c>
      <c r="D304" s="27" t="s">
        <v>21</v>
      </c>
      <c r="E304" s="53">
        <v>0.3</v>
      </c>
      <c r="F304" s="25">
        <v>16000</v>
      </c>
      <c r="G304" s="26">
        <f t="shared" si="8"/>
        <v>4800</v>
      </c>
      <c r="H304" s="113"/>
      <c r="I304" s="113"/>
    </row>
    <row r="305" spans="1:9" s="3" customFormat="1" ht="25.5" outlineLevel="1">
      <c r="A305" s="23" t="s">
        <v>1101</v>
      </c>
      <c r="B305" s="65" t="s">
        <v>335</v>
      </c>
      <c r="C305" s="65" t="s">
        <v>336</v>
      </c>
      <c r="D305" s="27" t="s">
        <v>38</v>
      </c>
      <c r="E305" s="53">
        <v>9</v>
      </c>
      <c r="F305" s="25">
        <v>214305</v>
      </c>
      <c r="G305" s="26">
        <f t="shared" si="8"/>
        <v>1928745</v>
      </c>
      <c r="H305" s="113"/>
      <c r="I305" s="113"/>
    </row>
    <row r="306" spans="1:9" s="3" customFormat="1" ht="25.5" outlineLevel="1">
      <c r="A306" s="23" t="s">
        <v>1102</v>
      </c>
      <c r="B306" s="65" t="s">
        <v>337</v>
      </c>
      <c r="C306" s="65" t="s">
        <v>338</v>
      </c>
      <c r="D306" s="27" t="s">
        <v>38</v>
      </c>
      <c r="E306" s="53">
        <v>9</v>
      </c>
      <c r="F306" s="25">
        <v>200000</v>
      </c>
      <c r="G306" s="26">
        <f t="shared" si="8"/>
        <v>1800000</v>
      </c>
      <c r="H306" s="113"/>
      <c r="I306" s="113"/>
    </row>
    <row r="307" spans="1:9" s="3" customFormat="1" outlineLevel="1">
      <c r="A307" s="23" t="s">
        <v>1103</v>
      </c>
      <c r="B307" s="65" t="s">
        <v>339</v>
      </c>
      <c r="C307" s="65" t="s">
        <v>340</v>
      </c>
      <c r="D307" s="27" t="s">
        <v>21</v>
      </c>
      <c r="E307" s="53">
        <v>1</v>
      </c>
      <c r="F307" s="25">
        <v>2000</v>
      </c>
      <c r="G307" s="26">
        <f t="shared" si="8"/>
        <v>2000</v>
      </c>
      <c r="H307" s="113"/>
      <c r="I307" s="113"/>
    </row>
    <row r="308" spans="1:9" s="3" customFormat="1" ht="25.5" outlineLevel="1">
      <c r="A308" s="23" t="s">
        <v>1104</v>
      </c>
      <c r="B308" s="65" t="s">
        <v>341</v>
      </c>
      <c r="C308" s="65" t="s">
        <v>342</v>
      </c>
      <c r="D308" s="27" t="s">
        <v>38</v>
      </c>
      <c r="E308" s="53">
        <v>16</v>
      </c>
      <c r="F308" s="25">
        <v>95038</v>
      </c>
      <c r="G308" s="26">
        <f t="shared" si="8"/>
        <v>1520608</v>
      </c>
      <c r="H308" s="113"/>
      <c r="I308" s="113"/>
    </row>
    <row r="309" spans="1:9" s="3" customFormat="1" ht="25.5" outlineLevel="1">
      <c r="A309" s="23" t="s">
        <v>1105</v>
      </c>
      <c r="B309" s="65" t="s">
        <v>345</v>
      </c>
      <c r="C309" s="65" t="s">
        <v>346</v>
      </c>
      <c r="D309" s="27" t="s">
        <v>21</v>
      </c>
      <c r="E309" s="53">
        <v>0.3</v>
      </c>
      <c r="F309" s="25">
        <v>616089.28571428568</v>
      </c>
      <c r="G309" s="26">
        <f t="shared" si="8"/>
        <v>184826.78571428571</v>
      </c>
      <c r="H309" s="113"/>
      <c r="I309" s="113"/>
    </row>
    <row r="310" spans="1:9" s="3" customFormat="1" outlineLevel="1">
      <c r="A310" s="23" t="s">
        <v>1106</v>
      </c>
      <c r="B310" s="65" t="s">
        <v>348</v>
      </c>
      <c r="C310" s="65" t="s">
        <v>349</v>
      </c>
      <c r="D310" s="27" t="s">
        <v>142</v>
      </c>
      <c r="E310" s="53">
        <v>2</v>
      </c>
      <c r="F310" s="25">
        <v>5000</v>
      </c>
      <c r="G310" s="26">
        <f t="shared" si="8"/>
        <v>10000</v>
      </c>
      <c r="H310" s="113"/>
      <c r="I310" s="113"/>
    </row>
    <row r="311" spans="1:9" s="3" customFormat="1" outlineLevel="1">
      <c r="A311" s="23" t="s">
        <v>1107</v>
      </c>
      <c r="B311" s="65" t="s">
        <v>350</v>
      </c>
      <c r="C311" s="65" t="s">
        <v>351</v>
      </c>
      <c r="D311" s="27" t="s">
        <v>21</v>
      </c>
      <c r="E311" s="53">
        <v>0.5</v>
      </c>
      <c r="F311" s="25">
        <v>6000</v>
      </c>
      <c r="G311" s="26">
        <f t="shared" si="8"/>
        <v>3000</v>
      </c>
      <c r="H311" s="113"/>
      <c r="I311" s="113"/>
    </row>
    <row r="312" spans="1:9" s="3" customFormat="1" ht="38.25" outlineLevel="1">
      <c r="A312" s="23" t="s">
        <v>1108</v>
      </c>
      <c r="B312" s="65" t="s">
        <v>352</v>
      </c>
      <c r="C312" s="65" t="s">
        <v>353</v>
      </c>
      <c r="D312" s="27" t="s">
        <v>38</v>
      </c>
      <c r="E312" s="53">
        <v>9</v>
      </c>
      <c r="F312" s="25">
        <v>188521</v>
      </c>
      <c r="G312" s="26">
        <f t="shared" si="8"/>
        <v>1696689</v>
      </c>
      <c r="H312" s="113"/>
      <c r="I312" s="113"/>
    </row>
    <row r="313" spans="1:9" s="3" customFormat="1" ht="38.25" outlineLevel="1">
      <c r="A313" s="23" t="s">
        <v>1109</v>
      </c>
      <c r="B313" s="65" t="s">
        <v>354</v>
      </c>
      <c r="C313" s="65" t="s">
        <v>355</v>
      </c>
      <c r="D313" s="27" t="s">
        <v>38</v>
      </c>
      <c r="E313" s="53">
        <v>4</v>
      </c>
      <c r="F313" s="25">
        <v>141937</v>
      </c>
      <c r="G313" s="26">
        <f t="shared" si="8"/>
        <v>567748</v>
      </c>
      <c r="H313" s="113"/>
      <c r="I313" s="113"/>
    </row>
    <row r="314" spans="1:9" s="3" customFormat="1" ht="25.5" outlineLevel="1">
      <c r="A314" s="23" t="s">
        <v>1110</v>
      </c>
      <c r="B314" s="65" t="s">
        <v>356</v>
      </c>
      <c r="C314" s="65" t="s">
        <v>357</v>
      </c>
      <c r="D314" s="27" t="s">
        <v>38</v>
      </c>
      <c r="E314" s="53">
        <v>5</v>
      </c>
      <c r="F314" s="25">
        <v>75075</v>
      </c>
      <c r="G314" s="26">
        <f t="shared" si="8"/>
        <v>375375</v>
      </c>
      <c r="H314" s="113"/>
      <c r="I314" s="113"/>
    </row>
    <row r="315" spans="1:9" s="3" customFormat="1" ht="25.5" outlineLevel="1">
      <c r="A315" s="23" t="s">
        <v>1111</v>
      </c>
      <c r="B315" s="65" t="s">
        <v>358</v>
      </c>
      <c r="C315" s="65" t="s">
        <v>359</v>
      </c>
      <c r="D315" s="27" t="s">
        <v>38</v>
      </c>
      <c r="E315" s="53">
        <v>4</v>
      </c>
      <c r="F315" s="25">
        <v>422467</v>
      </c>
      <c r="G315" s="26">
        <f t="shared" si="8"/>
        <v>1689868</v>
      </c>
      <c r="H315" s="113"/>
      <c r="I315" s="113"/>
    </row>
    <row r="316" spans="1:9" s="3" customFormat="1" ht="38.25" outlineLevel="1">
      <c r="A316" s="23" t="s">
        <v>1112</v>
      </c>
      <c r="B316" s="65" t="s">
        <v>360</v>
      </c>
      <c r="C316" s="65" t="s">
        <v>361</v>
      </c>
      <c r="D316" s="27" t="s">
        <v>142</v>
      </c>
      <c r="E316" s="53">
        <v>16</v>
      </c>
      <c r="F316" s="25">
        <v>476185</v>
      </c>
      <c r="G316" s="26">
        <f t="shared" si="8"/>
        <v>7618960</v>
      </c>
      <c r="H316" s="113"/>
      <c r="I316" s="124"/>
    </row>
    <row r="317" spans="1:9" s="3" customFormat="1" outlineLevel="1">
      <c r="A317" s="23" t="s">
        <v>1113</v>
      </c>
      <c r="B317" s="65" t="s">
        <v>362</v>
      </c>
      <c r="C317" s="65" t="s">
        <v>363</v>
      </c>
      <c r="D317" s="27" t="s">
        <v>21</v>
      </c>
      <c r="E317" s="53">
        <v>0.5</v>
      </c>
      <c r="F317" s="25">
        <v>12000</v>
      </c>
      <c r="G317" s="26">
        <f t="shared" si="8"/>
        <v>6000</v>
      </c>
      <c r="H317" s="113"/>
      <c r="I317" s="124"/>
    </row>
    <row r="318" spans="1:9" s="3" customFormat="1" ht="25.5" outlineLevel="1">
      <c r="A318" s="23" t="s">
        <v>1114</v>
      </c>
      <c r="B318" s="65" t="s">
        <v>364</v>
      </c>
      <c r="C318" s="65" t="s">
        <v>365</v>
      </c>
      <c r="D318" s="27" t="s">
        <v>38</v>
      </c>
      <c r="E318" s="53">
        <v>13</v>
      </c>
      <c r="F318" s="25">
        <v>144255</v>
      </c>
      <c r="G318" s="26">
        <f t="shared" si="8"/>
        <v>1875315</v>
      </c>
      <c r="H318" s="113"/>
      <c r="I318" s="124"/>
    </row>
    <row r="319" spans="1:9" s="3" customFormat="1" ht="25.5" outlineLevel="1">
      <c r="A319" s="23" t="s">
        <v>1115</v>
      </c>
      <c r="B319" s="65" t="s">
        <v>366</v>
      </c>
      <c r="C319" s="65" t="s">
        <v>367</v>
      </c>
      <c r="D319" s="27" t="s">
        <v>38</v>
      </c>
      <c r="E319" s="53">
        <v>16</v>
      </c>
      <c r="F319" s="25">
        <v>139953</v>
      </c>
      <c r="G319" s="26">
        <f t="shared" si="8"/>
        <v>2239248</v>
      </c>
      <c r="H319" s="113"/>
      <c r="I319" s="124"/>
    </row>
    <row r="320" spans="1:9" s="3" customFormat="1" ht="25.5" outlineLevel="1">
      <c r="A320" s="23" t="s">
        <v>1116</v>
      </c>
      <c r="B320" s="65" t="s">
        <v>370</v>
      </c>
      <c r="C320" s="65" t="s">
        <v>371</v>
      </c>
      <c r="D320" s="27" t="s">
        <v>38</v>
      </c>
      <c r="E320" s="53">
        <v>1</v>
      </c>
      <c r="F320" s="25">
        <v>223860</v>
      </c>
      <c r="G320" s="26">
        <f t="shared" si="8"/>
        <v>223860</v>
      </c>
      <c r="H320" s="113"/>
      <c r="I320" s="124"/>
    </row>
    <row r="321" spans="1:9" s="3" customFormat="1" ht="25.5" outlineLevel="1">
      <c r="A321" s="23" t="s">
        <v>1117</v>
      </c>
      <c r="B321" s="65" t="s">
        <v>372</v>
      </c>
      <c r="C321" s="65" t="s">
        <v>373</v>
      </c>
      <c r="D321" s="27" t="s">
        <v>38</v>
      </c>
      <c r="E321" s="53">
        <v>1</v>
      </c>
      <c r="F321" s="25">
        <v>243075</v>
      </c>
      <c r="G321" s="26">
        <f t="shared" si="8"/>
        <v>243075</v>
      </c>
      <c r="H321" s="113"/>
      <c r="I321" s="124"/>
    </row>
    <row r="322" spans="1:9" s="3" customFormat="1" outlineLevel="1">
      <c r="A322" s="23" t="s">
        <v>1118</v>
      </c>
      <c r="B322" s="65" t="s">
        <v>374</v>
      </c>
      <c r="C322" s="65" t="s">
        <v>375</v>
      </c>
      <c r="D322" s="27" t="s">
        <v>142</v>
      </c>
      <c r="E322" s="53">
        <v>2</v>
      </c>
      <c r="F322" s="25">
        <v>243075</v>
      </c>
      <c r="G322" s="26">
        <f t="shared" si="8"/>
        <v>486150</v>
      </c>
      <c r="H322" s="113"/>
      <c r="I322" s="124"/>
    </row>
    <row r="323" spans="1:9" s="3" customFormat="1">
      <c r="A323" s="101"/>
      <c r="B323" s="102" t="s">
        <v>376</v>
      </c>
      <c r="C323" s="103"/>
      <c r="D323" s="104"/>
      <c r="E323" s="105"/>
      <c r="F323" s="105"/>
      <c r="G323" s="106">
        <f>G324+G482</f>
        <v>77721047.489771396</v>
      </c>
      <c r="H323" s="113">
        <v>77721047.489771396</v>
      </c>
      <c r="I323" s="116">
        <f>H323-G323</f>
        <v>0</v>
      </c>
    </row>
    <row r="324" spans="1:9" s="3" customFormat="1">
      <c r="A324" s="14"/>
      <c r="B324" s="61" t="s">
        <v>4</v>
      </c>
      <c r="C324" s="70"/>
      <c r="D324" s="36"/>
      <c r="E324" s="52"/>
      <c r="F324" s="16"/>
      <c r="G324" s="37">
        <f>G325+G335+G346+G354+G361+G370+G376+G382+G394+G405+G417+G427+G430+G454</f>
        <v>60917701.957142822</v>
      </c>
      <c r="H324" s="113"/>
      <c r="I324" s="112"/>
    </row>
    <row r="325" spans="1:9" s="3" customFormat="1">
      <c r="A325" s="19"/>
      <c r="B325" s="77" t="s">
        <v>377</v>
      </c>
      <c r="C325" s="62"/>
      <c r="D325" s="20"/>
      <c r="E325" s="21">
        <v>172</v>
      </c>
      <c r="F325" s="21"/>
      <c r="G325" s="22">
        <f>SUM(G326:G334)</f>
        <v>5238671.4285714282</v>
      </c>
      <c r="H325" s="113"/>
      <c r="I325" s="119"/>
    </row>
    <row r="326" spans="1:9" s="3" customFormat="1" ht="38.25" outlineLevel="1">
      <c r="A326" s="23" t="s">
        <v>1119</v>
      </c>
      <c r="B326" s="65" t="s">
        <v>378</v>
      </c>
      <c r="C326" s="65" t="s">
        <v>379</v>
      </c>
      <c r="D326" s="27" t="s">
        <v>5</v>
      </c>
      <c r="E326" s="25">
        <v>50</v>
      </c>
      <c r="F326" s="25">
        <v>64220.535714285717</v>
      </c>
      <c r="G326" s="26">
        <f t="shared" ref="G326:G334" si="9">E326*F326</f>
        <v>3211026.7857142859</v>
      </c>
      <c r="H326" s="113"/>
      <c r="I326" s="121"/>
    </row>
    <row r="327" spans="1:9" s="3" customFormat="1" outlineLevel="1">
      <c r="A327" s="23" t="s">
        <v>1120</v>
      </c>
      <c r="B327" s="65" t="s">
        <v>378</v>
      </c>
      <c r="C327" s="65" t="s">
        <v>380</v>
      </c>
      <c r="D327" s="27" t="s">
        <v>5</v>
      </c>
      <c r="E327" s="25">
        <v>20</v>
      </c>
      <c r="F327" s="25">
        <v>60752.678571428572</v>
      </c>
      <c r="G327" s="26">
        <f t="shared" si="9"/>
        <v>1215053.5714285714</v>
      </c>
      <c r="H327" s="113"/>
      <c r="I327" s="121"/>
    </row>
    <row r="328" spans="1:9" s="3" customFormat="1" outlineLevel="1">
      <c r="A328" s="23" t="s">
        <v>1121</v>
      </c>
      <c r="B328" s="65" t="s">
        <v>381</v>
      </c>
      <c r="C328" s="65" t="s">
        <v>382</v>
      </c>
      <c r="D328" s="27" t="s">
        <v>5</v>
      </c>
      <c r="E328" s="25">
        <v>20</v>
      </c>
      <c r="F328" s="25">
        <v>3071.4285714285716</v>
      </c>
      <c r="G328" s="26">
        <f t="shared" si="9"/>
        <v>61428.571428571435</v>
      </c>
      <c r="H328" s="113"/>
      <c r="I328" s="121"/>
    </row>
    <row r="329" spans="1:9" s="3" customFormat="1" outlineLevel="1">
      <c r="A329" s="23" t="s">
        <v>1122</v>
      </c>
      <c r="B329" s="65" t="s">
        <v>381</v>
      </c>
      <c r="C329" s="65" t="s">
        <v>383</v>
      </c>
      <c r="D329" s="27" t="s">
        <v>5</v>
      </c>
      <c r="E329" s="25">
        <v>20</v>
      </c>
      <c r="F329" s="25">
        <v>3746.4285714285716</v>
      </c>
      <c r="G329" s="26">
        <f t="shared" si="9"/>
        <v>74928.571428571435</v>
      </c>
      <c r="H329" s="113"/>
      <c r="I329" s="121"/>
    </row>
    <row r="330" spans="1:9" s="3" customFormat="1" outlineLevel="1">
      <c r="A330" s="23" t="s">
        <v>1123</v>
      </c>
      <c r="B330" s="65" t="s">
        <v>381</v>
      </c>
      <c r="C330" s="65" t="s">
        <v>384</v>
      </c>
      <c r="D330" s="27" t="s">
        <v>5</v>
      </c>
      <c r="E330" s="25">
        <v>20</v>
      </c>
      <c r="F330" s="25">
        <v>6422.3214285714284</v>
      </c>
      <c r="G330" s="26">
        <f t="shared" si="9"/>
        <v>128446.42857142857</v>
      </c>
      <c r="H330" s="113"/>
      <c r="I330" s="121"/>
    </row>
    <row r="331" spans="1:9" s="3" customFormat="1" outlineLevel="1">
      <c r="A331" s="23" t="s">
        <v>1124</v>
      </c>
      <c r="B331" s="65" t="s">
        <v>381</v>
      </c>
      <c r="C331" s="65" t="s">
        <v>385</v>
      </c>
      <c r="D331" s="27" t="s">
        <v>5</v>
      </c>
      <c r="E331" s="25">
        <v>20</v>
      </c>
      <c r="F331" s="25">
        <v>8711.6071428571431</v>
      </c>
      <c r="G331" s="26">
        <f t="shared" si="9"/>
        <v>174232.14285714287</v>
      </c>
      <c r="H331" s="113"/>
      <c r="I331" s="121"/>
    </row>
    <row r="332" spans="1:9" s="3" customFormat="1" outlineLevel="1">
      <c r="A332" s="23" t="s">
        <v>1125</v>
      </c>
      <c r="B332" s="65" t="s">
        <v>381</v>
      </c>
      <c r="C332" s="65" t="s">
        <v>386</v>
      </c>
      <c r="D332" s="27" t="s">
        <v>5</v>
      </c>
      <c r="E332" s="25">
        <v>10</v>
      </c>
      <c r="F332" s="25">
        <v>11666.964285714286</v>
      </c>
      <c r="G332" s="26">
        <f t="shared" si="9"/>
        <v>116669.64285714287</v>
      </c>
      <c r="H332" s="113"/>
      <c r="I332" s="121"/>
    </row>
    <row r="333" spans="1:9" s="3" customFormat="1" outlineLevel="1">
      <c r="A333" s="23" t="s">
        <v>1126</v>
      </c>
      <c r="B333" s="65" t="s">
        <v>387</v>
      </c>
      <c r="C333" s="65" t="s">
        <v>388</v>
      </c>
      <c r="D333" s="27" t="s">
        <v>5</v>
      </c>
      <c r="E333" s="25">
        <v>6</v>
      </c>
      <c r="F333" s="25">
        <v>14985.714285714286</v>
      </c>
      <c r="G333" s="26">
        <f t="shared" si="9"/>
        <v>89914.28571428571</v>
      </c>
      <c r="H333" s="113"/>
      <c r="I333" s="121"/>
    </row>
    <row r="334" spans="1:9" s="3" customFormat="1" outlineLevel="1">
      <c r="A334" s="23" t="s">
        <v>1127</v>
      </c>
      <c r="B334" s="65" t="s">
        <v>387</v>
      </c>
      <c r="C334" s="65" t="s">
        <v>389</v>
      </c>
      <c r="D334" s="27" t="s">
        <v>5</v>
      </c>
      <c r="E334" s="25">
        <v>6</v>
      </c>
      <c r="F334" s="25">
        <v>27828.571428571428</v>
      </c>
      <c r="G334" s="26">
        <f t="shared" si="9"/>
        <v>166971.42857142858</v>
      </c>
      <c r="H334" s="113"/>
      <c r="I334" s="121"/>
    </row>
    <row r="335" spans="1:9" s="3" customFormat="1">
      <c r="A335" s="19"/>
      <c r="B335" s="77" t="s">
        <v>390</v>
      </c>
      <c r="C335" s="62"/>
      <c r="D335" s="20"/>
      <c r="E335" s="21">
        <v>162</v>
      </c>
      <c r="F335" s="21">
        <v>0</v>
      </c>
      <c r="G335" s="22">
        <f>SUM(G336:G345)</f>
        <v>2464997.3214285718</v>
      </c>
      <c r="H335" s="113"/>
      <c r="I335" s="119"/>
    </row>
    <row r="336" spans="1:9" s="3" customFormat="1" outlineLevel="1">
      <c r="A336" s="23" t="s">
        <v>1128</v>
      </c>
      <c r="B336" s="65" t="s">
        <v>391</v>
      </c>
      <c r="C336" s="65" t="s">
        <v>392</v>
      </c>
      <c r="D336" s="27" t="s">
        <v>5</v>
      </c>
      <c r="E336" s="25">
        <v>5</v>
      </c>
      <c r="F336" s="25">
        <v>32325</v>
      </c>
      <c r="G336" s="26">
        <f t="shared" ref="G336:G368" si="10">E336*F336</f>
        <v>161625</v>
      </c>
      <c r="H336" s="113"/>
      <c r="I336" s="121"/>
    </row>
    <row r="337" spans="1:9" s="3" customFormat="1" outlineLevel="1">
      <c r="A337" s="23" t="s">
        <v>1129</v>
      </c>
      <c r="B337" s="65" t="s">
        <v>391</v>
      </c>
      <c r="C337" s="65" t="s">
        <v>393</v>
      </c>
      <c r="D337" s="27" t="s">
        <v>5</v>
      </c>
      <c r="E337" s="25">
        <v>5</v>
      </c>
      <c r="F337" s="25">
        <v>113456.25</v>
      </c>
      <c r="G337" s="26">
        <f t="shared" si="10"/>
        <v>567281.25</v>
      </c>
      <c r="H337" s="113"/>
      <c r="I337" s="121"/>
    </row>
    <row r="338" spans="1:9" s="3" customFormat="1" outlineLevel="1">
      <c r="A338" s="23" t="s">
        <v>1130</v>
      </c>
      <c r="B338" s="65" t="s">
        <v>394</v>
      </c>
      <c r="C338" s="65" t="s">
        <v>395</v>
      </c>
      <c r="D338" s="27" t="s">
        <v>5</v>
      </c>
      <c r="E338" s="25">
        <v>10</v>
      </c>
      <c r="F338" s="25">
        <v>5351.7857142857147</v>
      </c>
      <c r="G338" s="26">
        <f t="shared" si="10"/>
        <v>53517.857142857145</v>
      </c>
      <c r="H338" s="113"/>
      <c r="I338" s="121"/>
    </row>
    <row r="339" spans="1:9" s="3" customFormat="1" outlineLevel="1">
      <c r="A339" s="23" t="s">
        <v>1131</v>
      </c>
      <c r="B339" s="65" t="s">
        <v>394</v>
      </c>
      <c r="C339" s="65" t="s">
        <v>396</v>
      </c>
      <c r="D339" s="27" t="s">
        <v>5</v>
      </c>
      <c r="E339" s="25">
        <v>10</v>
      </c>
      <c r="F339" s="25">
        <v>7491.9642857142853</v>
      </c>
      <c r="G339" s="26">
        <f t="shared" si="10"/>
        <v>74919.642857142855</v>
      </c>
      <c r="H339" s="113"/>
      <c r="I339" s="121"/>
    </row>
    <row r="340" spans="1:9" s="3" customFormat="1" outlineLevel="1">
      <c r="A340" s="23" t="s">
        <v>1132</v>
      </c>
      <c r="B340" s="65" t="s">
        <v>394</v>
      </c>
      <c r="C340" s="65" t="s">
        <v>397</v>
      </c>
      <c r="D340" s="27" t="s">
        <v>5</v>
      </c>
      <c r="E340" s="25">
        <v>5</v>
      </c>
      <c r="F340" s="25">
        <v>11773.214285714286</v>
      </c>
      <c r="G340" s="26">
        <f t="shared" si="10"/>
        <v>58866.071428571435</v>
      </c>
      <c r="H340" s="113"/>
      <c r="I340" s="121"/>
    </row>
    <row r="341" spans="1:9" s="3" customFormat="1" outlineLevel="1">
      <c r="A341" s="23" t="s">
        <v>1133</v>
      </c>
      <c r="B341" s="65" t="s">
        <v>394</v>
      </c>
      <c r="C341" s="65" t="s">
        <v>398</v>
      </c>
      <c r="D341" s="27" t="s">
        <v>5</v>
      </c>
      <c r="E341" s="25">
        <v>5</v>
      </c>
      <c r="F341" s="25">
        <v>20337.5</v>
      </c>
      <c r="G341" s="26">
        <f t="shared" si="10"/>
        <v>101687.5</v>
      </c>
      <c r="H341" s="113"/>
      <c r="I341" s="121"/>
    </row>
    <row r="342" spans="1:9" s="3" customFormat="1" outlineLevel="1">
      <c r="A342" s="23" t="s">
        <v>1134</v>
      </c>
      <c r="B342" s="65" t="s">
        <v>394</v>
      </c>
      <c r="C342" s="65" t="s">
        <v>399</v>
      </c>
      <c r="D342" s="27" t="s">
        <v>5</v>
      </c>
      <c r="E342" s="25">
        <v>2</v>
      </c>
      <c r="F342" s="25">
        <v>38532.142857142855</v>
      </c>
      <c r="G342" s="26">
        <f t="shared" si="10"/>
        <v>77064.28571428571</v>
      </c>
      <c r="H342" s="113"/>
      <c r="I342" s="121"/>
    </row>
    <row r="343" spans="1:9" s="3" customFormat="1" ht="25.5" outlineLevel="1">
      <c r="A343" s="23" t="s">
        <v>1135</v>
      </c>
      <c r="B343" s="65" t="s">
        <v>400</v>
      </c>
      <c r="C343" s="65" t="s">
        <v>401</v>
      </c>
      <c r="D343" s="27" t="s">
        <v>5</v>
      </c>
      <c r="E343" s="25">
        <v>40</v>
      </c>
      <c r="F343" s="25">
        <v>4282.1428571428569</v>
      </c>
      <c r="G343" s="26">
        <f t="shared" si="10"/>
        <v>171285.71428571426</v>
      </c>
      <c r="H343" s="113"/>
      <c r="I343" s="121"/>
    </row>
    <row r="344" spans="1:9" s="3" customFormat="1" ht="25.5" outlineLevel="1">
      <c r="A344" s="23" t="s">
        <v>1136</v>
      </c>
      <c r="B344" s="65" t="s">
        <v>400</v>
      </c>
      <c r="C344" s="65" t="s">
        <v>402</v>
      </c>
      <c r="D344" s="27" t="s">
        <v>5</v>
      </c>
      <c r="E344" s="25">
        <v>40</v>
      </c>
      <c r="F344" s="25">
        <v>12844.642857142857</v>
      </c>
      <c r="G344" s="26">
        <f t="shared" si="10"/>
        <v>513785.71428571426</v>
      </c>
      <c r="H344" s="113"/>
      <c r="I344" s="121"/>
    </row>
    <row r="345" spans="1:9" s="3" customFormat="1" ht="25.5" outlineLevel="1">
      <c r="A345" s="23" t="s">
        <v>1137</v>
      </c>
      <c r="B345" s="65" t="s">
        <v>400</v>
      </c>
      <c r="C345" s="65" t="s">
        <v>403</v>
      </c>
      <c r="D345" s="27" t="s">
        <v>5</v>
      </c>
      <c r="E345" s="25">
        <v>40</v>
      </c>
      <c r="F345" s="25">
        <v>17124.107142857141</v>
      </c>
      <c r="G345" s="26">
        <f t="shared" si="10"/>
        <v>684964.28571428568</v>
      </c>
      <c r="H345" s="113"/>
      <c r="I345" s="121"/>
    </row>
    <row r="346" spans="1:9" s="3" customFormat="1">
      <c r="A346" s="19"/>
      <c r="B346" s="77" t="s">
        <v>404</v>
      </c>
      <c r="C346" s="62"/>
      <c r="D346" s="20"/>
      <c r="E346" s="21">
        <v>140</v>
      </c>
      <c r="F346" s="21"/>
      <c r="G346" s="22">
        <f>SUM(G347:G353)</f>
        <v>6911562.4999999991</v>
      </c>
      <c r="H346" s="113"/>
      <c r="I346" s="119"/>
    </row>
    <row r="347" spans="1:9" s="3" customFormat="1" ht="38.25" outlineLevel="1">
      <c r="A347" s="23" t="s">
        <v>1138</v>
      </c>
      <c r="B347" s="65" t="s">
        <v>405</v>
      </c>
      <c r="C347" s="65" t="s">
        <v>406</v>
      </c>
      <c r="D347" s="27" t="s">
        <v>5</v>
      </c>
      <c r="E347" s="25">
        <v>30</v>
      </c>
      <c r="F347" s="25">
        <v>62079.464285714283</v>
      </c>
      <c r="G347" s="26">
        <f t="shared" si="10"/>
        <v>1862383.9285714284</v>
      </c>
      <c r="H347" s="113"/>
      <c r="I347" s="121"/>
    </row>
    <row r="348" spans="1:9" s="3" customFormat="1" ht="38.25" outlineLevel="1">
      <c r="A348" s="23" t="s">
        <v>1139</v>
      </c>
      <c r="B348" s="65" t="s">
        <v>405</v>
      </c>
      <c r="C348" s="65" t="s">
        <v>407</v>
      </c>
      <c r="D348" s="27" t="s">
        <v>5</v>
      </c>
      <c r="E348" s="25">
        <v>30</v>
      </c>
      <c r="F348" s="25">
        <v>62079.464285714283</v>
      </c>
      <c r="G348" s="26">
        <f t="shared" si="10"/>
        <v>1862383.9285714284</v>
      </c>
      <c r="H348" s="113"/>
      <c r="I348" s="121"/>
    </row>
    <row r="349" spans="1:9" s="3" customFormat="1" ht="38.25" outlineLevel="1">
      <c r="A349" s="23" t="s">
        <v>1140</v>
      </c>
      <c r="B349" s="65" t="s">
        <v>405</v>
      </c>
      <c r="C349" s="65" t="s">
        <v>408</v>
      </c>
      <c r="D349" s="27" t="s">
        <v>5</v>
      </c>
      <c r="E349" s="25">
        <v>30</v>
      </c>
      <c r="F349" s="25">
        <v>62079.464285714283</v>
      </c>
      <c r="G349" s="26">
        <f t="shared" si="10"/>
        <v>1862383.9285714284</v>
      </c>
      <c r="H349" s="113"/>
      <c r="I349" s="121"/>
    </row>
    <row r="350" spans="1:9" s="3" customFormat="1" ht="63.75" outlineLevel="1">
      <c r="A350" s="23" t="s">
        <v>1141</v>
      </c>
      <c r="B350" s="65" t="s">
        <v>409</v>
      </c>
      <c r="C350" s="65" t="s">
        <v>410</v>
      </c>
      <c r="D350" s="32" t="s">
        <v>5</v>
      </c>
      <c r="E350" s="25">
        <v>20</v>
      </c>
      <c r="F350" s="25">
        <v>62079.46428571429</v>
      </c>
      <c r="G350" s="26">
        <f t="shared" si="10"/>
        <v>1241589.2857142859</v>
      </c>
      <c r="H350" s="113"/>
      <c r="I350" s="121"/>
    </row>
    <row r="351" spans="1:9" s="3" customFormat="1" ht="25.5" outlineLevel="1">
      <c r="A351" s="23" t="s">
        <v>1142</v>
      </c>
      <c r="B351" s="65" t="s">
        <v>411</v>
      </c>
      <c r="C351" s="65" t="s">
        <v>412</v>
      </c>
      <c r="D351" s="32" t="s">
        <v>5</v>
      </c>
      <c r="E351" s="25">
        <v>10</v>
      </c>
      <c r="F351" s="25">
        <v>4282.1428571428569</v>
      </c>
      <c r="G351" s="26">
        <f t="shared" si="10"/>
        <v>42821.428571428565</v>
      </c>
      <c r="H351" s="113"/>
      <c r="I351" s="121"/>
    </row>
    <row r="352" spans="1:9" s="3" customFormat="1" outlineLevel="1">
      <c r="A352" s="23" t="s">
        <v>1143</v>
      </c>
      <c r="B352" s="65" t="s">
        <v>413</v>
      </c>
      <c r="C352" s="65"/>
      <c r="D352" s="32" t="s">
        <v>5</v>
      </c>
      <c r="E352" s="25">
        <v>10</v>
      </c>
      <c r="F352" s="25">
        <v>2000</v>
      </c>
      <c r="G352" s="26">
        <f t="shared" si="10"/>
        <v>20000</v>
      </c>
      <c r="H352" s="113"/>
      <c r="I352" s="121"/>
    </row>
    <row r="353" spans="1:9" s="3" customFormat="1" outlineLevel="1">
      <c r="A353" s="23" t="s">
        <v>1144</v>
      </c>
      <c r="B353" s="65" t="s">
        <v>414</v>
      </c>
      <c r="C353" s="65"/>
      <c r="D353" s="32" t="s">
        <v>5</v>
      </c>
      <c r="E353" s="25">
        <v>10</v>
      </c>
      <c r="F353" s="25">
        <v>2000</v>
      </c>
      <c r="G353" s="26">
        <f t="shared" si="10"/>
        <v>20000</v>
      </c>
      <c r="H353" s="113"/>
      <c r="I353" s="121"/>
    </row>
    <row r="354" spans="1:9" s="3" customFormat="1">
      <c r="A354" s="19"/>
      <c r="B354" s="77" t="s">
        <v>415</v>
      </c>
      <c r="C354" s="62"/>
      <c r="D354" s="20"/>
      <c r="E354" s="21">
        <v>100</v>
      </c>
      <c r="F354" s="21">
        <v>0</v>
      </c>
      <c r="G354" s="22">
        <f>SUM(G355:G360)</f>
        <v>1328272.3214285714</v>
      </c>
      <c r="H354" s="113"/>
      <c r="I354" s="119"/>
    </row>
    <row r="355" spans="1:9" s="3" customFormat="1" outlineLevel="1">
      <c r="A355" s="23" t="s">
        <v>1145</v>
      </c>
      <c r="B355" s="65" t="s">
        <v>416</v>
      </c>
      <c r="C355" s="65" t="s">
        <v>417</v>
      </c>
      <c r="D355" s="27" t="s">
        <v>5</v>
      </c>
      <c r="E355" s="25">
        <v>10</v>
      </c>
      <c r="F355" s="25">
        <v>5137.5</v>
      </c>
      <c r="G355" s="26">
        <f t="shared" si="10"/>
        <v>51375</v>
      </c>
      <c r="H355" s="113"/>
      <c r="I355" s="121"/>
    </row>
    <row r="356" spans="1:9" s="3" customFormat="1" outlineLevel="1">
      <c r="A356" s="23" t="s">
        <v>1146</v>
      </c>
      <c r="B356" s="65" t="s">
        <v>416</v>
      </c>
      <c r="C356" s="65" t="s">
        <v>418</v>
      </c>
      <c r="D356" s="27" t="s">
        <v>5</v>
      </c>
      <c r="E356" s="25">
        <v>5</v>
      </c>
      <c r="F356" s="25">
        <v>5993.75</v>
      </c>
      <c r="G356" s="26">
        <f t="shared" si="10"/>
        <v>29968.75</v>
      </c>
      <c r="H356" s="113"/>
      <c r="I356" s="121"/>
    </row>
    <row r="357" spans="1:9" s="3" customFormat="1" outlineLevel="1">
      <c r="A357" s="23" t="s">
        <v>1147</v>
      </c>
      <c r="B357" s="65" t="s">
        <v>416</v>
      </c>
      <c r="C357" s="65" t="s">
        <v>419</v>
      </c>
      <c r="D357" s="27" t="s">
        <v>5</v>
      </c>
      <c r="E357" s="25">
        <v>25</v>
      </c>
      <c r="F357" s="25">
        <v>6850</v>
      </c>
      <c r="G357" s="26">
        <f t="shared" si="10"/>
        <v>171250</v>
      </c>
      <c r="H357" s="113"/>
      <c r="I357" s="121"/>
    </row>
    <row r="358" spans="1:9" s="3" customFormat="1" outlineLevel="1">
      <c r="A358" s="23" t="s">
        <v>1148</v>
      </c>
      <c r="B358" s="65" t="s">
        <v>416</v>
      </c>
      <c r="C358" s="65" t="s">
        <v>420</v>
      </c>
      <c r="D358" s="27" t="s">
        <v>5</v>
      </c>
      <c r="E358" s="25">
        <v>25</v>
      </c>
      <c r="F358" s="25">
        <v>11987.5</v>
      </c>
      <c r="G358" s="26">
        <f t="shared" si="10"/>
        <v>299687.5</v>
      </c>
      <c r="H358" s="113"/>
      <c r="I358" s="121"/>
    </row>
    <row r="359" spans="1:9" s="3" customFormat="1" outlineLevel="1">
      <c r="A359" s="23" t="s">
        <v>1149</v>
      </c>
      <c r="B359" s="65" t="s">
        <v>416</v>
      </c>
      <c r="C359" s="65" t="s">
        <v>421</v>
      </c>
      <c r="D359" s="27" t="s">
        <v>5</v>
      </c>
      <c r="E359" s="25">
        <v>25</v>
      </c>
      <c r="F359" s="25">
        <v>19051.785714285714</v>
      </c>
      <c r="G359" s="26">
        <f t="shared" si="10"/>
        <v>476294.64285714284</v>
      </c>
      <c r="H359" s="113"/>
      <c r="I359" s="121"/>
    </row>
    <row r="360" spans="1:9" s="3" customFormat="1" outlineLevel="1">
      <c r="A360" s="23" t="s">
        <v>1150</v>
      </c>
      <c r="B360" s="65" t="s">
        <v>416</v>
      </c>
      <c r="C360" s="65" t="s">
        <v>422</v>
      </c>
      <c r="D360" s="27" t="s">
        <v>5</v>
      </c>
      <c r="E360" s="25">
        <v>10</v>
      </c>
      <c r="F360" s="25">
        <v>29969.642857142859</v>
      </c>
      <c r="G360" s="26">
        <f t="shared" si="10"/>
        <v>299696.42857142858</v>
      </c>
      <c r="H360" s="113"/>
      <c r="I360" s="121"/>
    </row>
    <row r="361" spans="1:9" s="3" customFormat="1">
      <c r="A361" s="19"/>
      <c r="B361" s="77" t="s">
        <v>423</v>
      </c>
      <c r="C361" s="62"/>
      <c r="D361" s="20"/>
      <c r="E361" s="21">
        <v>16</v>
      </c>
      <c r="F361" s="21"/>
      <c r="G361" s="22">
        <f>SUM(G362:G368)</f>
        <v>832102.67857142852</v>
      </c>
      <c r="H361" s="113"/>
      <c r="I361" s="119"/>
    </row>
    <row r="362" spans="1:9" s="3" customFormat="1" outlineLevel="1">
      <c r="A362" s="23" t="s">
        <v>1151</v>
      </c>
      <c r="B362" s="65" t="s">
        <v>424</v>
      </c>
      <c r="C362" s="65" t="s">
        <v>425</v>
      </c>
      <c r="D362" s="27" t="s">
        <v>5</v>
      </c>
      <c r="E362" s="25">
        <v>3</v>
      </c>
      <c r="F362" s="25">
        <v>51147.321428571428</v>
      </c>
      <c r="G362" s="26">
        <f t="shared" si="10"/>
        <v>153441.96428571429</v>
      </c>
      <c r="H362" s="113"/>
      <c r="I362" s="121"/>
    </row>
    <row r="363" spans="1:9" s="3" customFormat="1" outlineLevel="1">
      <c r="A363" s="23" t="s">
        <v>1152</v>
      </c>
      <c r="B363" s="65" t="s">
        <v>424</v>
      </c>
      <c r="C363" s="65" t="s">
        <v>426</v>
      </c>
      <c r="D363" s="27" t="s">
        <v>5</v>
      </c>
      <c r="E363" s="25">
        <v>2</v>
      </c>
      <c r="F363" s="25">
        <v>56136.607142857145</v>
      </c>
      <c r="G363" s="26">
        <f t="shared" si="10"/>
        <v>112273.21428571429</v>
      </c>
      <c r="H363" s="113"/>
      <c r="I363" s="121"/>
    </row>
    <row r="364" spans="1:9" s="3" customFormat="1" outlineLevel="1">
      <c r="A364" s="23" t="s">
        <v>1153</v>
      </c>
      <c r="B364" s="65" t="s">
        <v>424</v>
      </c>
      <c r="C364" s="65" t="s">
        <v>427</v>
      </c>
      <c r="D364" s="27" t="s">
        <v>5</v>
      </c>
      <c r="E364" s="25">
        <v>2</v>
      </c>
      <c r="F364" s="25">
        <v>56760.714285714283</v>
      </c>
      <c r="G364" s="26">
        <f t="shared" si="10"/>
        <v>113521.42857142857</v>
      </c>
      <c r="H364" s="113"/>
      <c r="I364" s="121"/>
    </row>
    <row r="365" spans="1:9" s="3" customFormat="1" outlineLevel="1">
      <c r="A365" s="23" t="s">
        <v>1154</v>
      </c>
      <c r="B365" s="65" t="s">
        <v>424</v>
      </c>
      <c r="C365" s="65" t="s">
        <v>428</v>
      </c>
      <c r="D365" s="27" t="s">
        <v>5</v>
      </c>
      <c r="E365" s="25">
        <v>2</v>
      </c>
      <c r="F365" s="25">
        <v>64869.642857142855</v>
      </c>
      <c r="G365" s="26">
        <f t="shared" si="10"/>
        <v>129739.28571428571</v>
      </c>
      <c r="H365" s="113"/>
      <c r="I365" s="121"/>
    </row>
    <row r="366" spans="1:9" s="3" customFormat="1" outlineLevel="1">
      <c r="A366" s="23" t="s">
        <v>1155</v>
      </c>
      <c r="B366" s="65" t="s">
        <v>429</v>
      </c>
      <c r="C366" s="65" t="s">
        <v>430</v>
      </c>
      <c r="D366" s="27" t="s">
        <v>5</v>
      </c>
      <c r="E366" s="25">
        <v>2</v>
      </c>
      <c r="F366" s="25">
        <v>81085.71428571429</v>
      </c>
      <c r="G366" s="26">
        <f t="shared" si="10"/>
        <v>162171.42857142858</v>
      </c>
      <c r="H366" s="113"/>
      <c r="I366" s="121"/>
    </row>
    <row r="367" spans="1:9" s="3" customFormat="1" outlineLevel="1">
      <c r="A367" s="23" t="s">
        <v>1156</v>
      </c>
      <c r="B367" s="65" t="s">
        <v>431</v>
      </c>
      <c r="C367" s="65"/>
      <c r="D367" s="27" t="s">
        <v>5</v>
      </c>
      <c r="E367" s="25">
        <v>2</v>
      </c>
      <c r="F367" s="25">
        <v>72977.678571428565</v>
      </c>
      <c r="G367" s="26">
        <f t="shared" si="10"/>
        <v>145955.35714285713</v>
      </c>
      <c r="H367" s="113"/>
      <c r="I367" s="121"/>
    </row>
    <row r="368" spans="1:9" s="3" customFormat="1" outlineLevel="1">
      <c r="A368" s="23" t="s">
        <v>1157</v>
      </c>
      <c r="B368" s="65" t="s">
        <v>432</v>
      </c>
      <c r="C368" s="65" t="s">
        <v>433</v>
      </c>
      <c r="D368" s="27" t="s">
        <v>5</v>
      </c>
      <c r="E368" s="25">
        <v>3</v>
      </c>
      <c r="F368" s="25">
        <v>5000</v>
      </c>
      <c r="G368" s="26">
        <f t="shared" si="10"/>
        <v>15000</v>
      </c>
      <c r="H368" s="113"/>
      <c r="I368" s="121"/>
    </row>
    <row r="369" spans="1:9" s="3" customFormat="1">
      <c r="A369" s="19"/>
      <c r="B369" s="77" t="s">
        <v>434</v>
      </c>
      <c r="C369" s="62"/>
      <c r="D369" s="20"/>
      <c r="E369" s="21">
        <v>0</v>
      </c>
      <c r="F369" s="21"/>
      <c r="G369" s="22">
        <v>0</v>
      </c>
      <c r="H369" s="113"/>
      <c r="I369" s="121"/>
    </row>
    <row r="370" spans="1:9" s="3" customFormat="1">
      <c r="A370" s="19"/>
      <c r="B370" s="77" t="s">
        <v>438</v>
      </c>
      <c r="C370" s="62"/>
      <c r="D370" s="20"/>
      <c r="E370" s="21">
        <v>100</v>
      </c>
      <c r="F370" s="21"/>
      <c r="G370" s="22">
        <f>SUM(G371:G375)</f>
        <v>254750</v>
      </c>
      <c r="H370" s="113"/>
      <c r="I370" s="119"/>
    </row>
    <row r="371" spans="1:9" s="3" customFormat="1" outlineLevel="1">
      <c r="A371" s="23" t="s">
        <v>1158</v>
      </c>
      <c r="B371" s="65" t="s">
        <v>439</v>
      </c>
      <c r="C371" s="64" t="s">
        <v>440</v>
      </c>
      <c r="D371" s="28" t="s">
        <v>5</v>
      </c>
      <c r="E371" s="25">
        <v>20</v>
      </c>
      <c r="F371" s="25">
        <v>2355.3571428571427</v>
      </c>
      <c r="G371" s="26">
        <f t="shared" ref="G371:G434" si="11">E371*F371</f>
        <v>47107.142857142855</v>
      </c>
      <c r="H371" s="113"/>
      <c r="I371" s="117"/>
    </row>
    <row r="372" spans="1:9" s="3" customFormat="1" outlineLevel="1">
      <c r="A372" s="23" t="s">
        <v>1159</v>
      </c>
      <c r="B372" s="65" t="s">
        <v>438</v>
      </c>
      <c r="C372" s="64" t="s">
        <v>441</v>
      </c>
      <c r="D372" s="28" t="s">
        <v>5</v>
      </c>
      <c r="E372" s="25">
        <v>20</v>
      </c>
      <c r="F372" s="25">
        <v>2461.6071428571427</v>
      </c>
      <c r="G372" s="26">
        <f t="shared" si="11"/>
        <v>49232.142857142855</v>
      </c>
      <c r="H372" s="113"/>
      <c r="I372" s="121"/>
    </row>
    <row r="373" spans="1:9" s="3" customFormat="1" outlineLevel="1">
      <c r="A373" s="23" t="s">
        <v>1160</v>
      </c>
      <c r="B373" s="65" t="s">
        <v>438</v>
      </c>
      <c r="C373" s="64" t="s">
        <v>442</v>
      </c>
      <c r="D373" s="28" t="s">
        <v>5</v>
      </c>
      <c r="E373" s="25">
        <v>20</v>
      </c>
      <c r="F373" s="25">
        <v>2568.75</v>
      </c>
      <c r="G373" s="26">
        <f t="shared" si="11"/>
        <v>51375</v>
      </c>
      <c r="H373" s="113"/>
      <c r="I373" s="121"/>
    </row>
    <row r="374" spans="1:9" s="3" customFormat="1" outlineLevel="1">
      <c r="A374" s="23" t="s">
        <v>1161</v>
      </c>
      <c r="B374" s="65" t="s">
        <v>438</v>
      </c>
      <c r="C374" s="64" t="s">
        <v>443</v>
      </c>
      <c r="D374" s="28" t="s">
        <v>5</v>
      </c>
      <c r="E374" s="25">
        <v>20</v>
      </c>
      <c r="F374" s="25">
        <v>2568.75</v>
      </c>
      <c r="G374" s="26">
        <f t="shared" si="11"/>
        <v>51375</v>
      </c>
      <c r="H374" s="113"/>
      <c r="I374" s="121"/>
    </row>
    <row r="375" spans="1:9" s="3" customFormat="1" outlineLevel="1">
      <c r="A375" s="23" t="s">
        <v>1162</v>
      </c>
      <c r="B375" s="65" t="s">
        <v>438</v>
      </c>
      <c r="C375" s="64" t="s">
        <v>444</v>
      </c>
      <c r="D375" s="28" t="s">
        <v>5</v>
      </c>
      <c r="E375" s="25">
        <v>20</v>
      </c>
      <c r="F375" s="25">
        <v>2783.0357142857142</v>
      </c>
      <c r="G375" s="26">
        <f t="shared" si="11"/>
        <v>55660.714285714283</v>
      </c>
      <c r="H375" s="113"/>
      <c r="I375" s="121"/>
    </row>
    <row r="376" spans="1:9" s="3" customFormat="1">
      <c r="A376" s="19"/>
      <c r="B376" s="77" t="s">
        <v>6</v>
      </c>
      <c r="C376" s="62"/>
      <c r="D376" s="20"/>
      <c r="E376" s="21">
        <v>45</v>
      </c>
      <c r="F376" s="21"/>
      <c r="G376" s="22">
        <f>SUM(G377:G381)</f>
        <v>744973.21428571432</v>
      </c>
      <c r="H376" s="113"/>
      <c r="I376" s="119"/>
    </row>
    <row r="377" spans="1:9" s="3" customFormat="1" outlineLevel="1">
      <c r="A377" s="23" t="s">
        <v>1163</v>
      </c>
      <c r="B377" s="65" t="s">
        <v>445</v>
      </c>
      <c r="C377" s="65" t="s">
        <v>448</v>
      </c>
      <c r="D377" s="27" t="s">
        <v>5</v>
      </c>
      <c r="E377" s="25">
        <v>2</v>
      </c>
      <c r="F377" s="25">
        <v>20551.785714285714</v>
      </c>
      <c r="G377" s="26">
        <f t="shared" si="11"/>
        <v>41103.571428571428</v>
      </c>
      <c r="H377" s="113"/>
      <c r="I377" s="121"/>
    </row>
    <row r="378" spans="1:9" s="3" customFormat="1" outlineLevel="1">
      <c r="A378" s="23" t="s">
        <v>1164</v>
      </c>
      <c r="B378" s="65" t="s">
        <v>449</v>
      </c>
      <c r="C378" s="65" t="s">
        <v>446</v>
      </c>
      <c r="D378" s="27" t="s">
        <v>5</v>
      </c>
      <c r="E378" s="25">
        <v>3</v>
      </c>
      <c r="F378" s="25">
        <v>20551.785714285714</v>
      </c>
      <c r="G378" s="26">
        <f t="shared" si="11"/>
        <v>61655.357142857145</v>
      </c>
      <c r="H378" s="113"/>
      <c r="I378" s="121"/>
    </row>
    <row r="379" spans="1:9" s="3" customFormat="1" outlineLevel="1">
      <c r="A379" s="23" t="s">
        <v>1165</v>
      </c>
      <c r="B379" s="65" t="s">
        <v>449</v>
      </c>
      <c r="C379" s="65" t="s">
        <v>450</v>
      </c>
      <c r="D379" s="27" t="s">
        <v>5</v>
      </c>
      <c r="E379" s="25">
        <v>15</v>
      </c>
      <c r="F379" s="25">
        <v>15627.678571428571</v>
      </c>
      <c r="G379" s="26">
        <f t="shared" si="11"/>
        <v>234415.17857142855</v>
      </c>
      <c r="H379" s="113"/>
      <c r="I379" s="121"/>
    </row>
    <row r="380" spans="1:9" s="3" customFormat="1" outlineLevel="1">
      <c r="A380" s="23" t="s">
        <v>1166</v>
      </c>
      <c r="B380" s="65" t="s">
        <v>449</v>
      </c>
      <c r="C380" s="65" t="s">
        <v>451</v>
      </c>
      <c r="D380" s="27" t="s">
        <v>5</v>
      </c>
      <c r="E380" s="25">
        <v>15</v>
      </c>
      <c r="F380" s="25">
        <v>16268.75</v>
      </c>
      <c r="G380" s="26">
        <f t="shared" si="11"/>
        <v>244031.25</v>
      </c>
      <c r="H380" s="113"/>
      <c r="I380" s="121"/>
    </row>
    <row r="381" spans="1:9" s="3" customFormat="1" outlineLevel="1">
      <c r="A381" s="23" t="s">
        <v>1167</v>
      </c>
      <c r="B381" s="65" t="s">
        <v>449</v>
      </c>
      <c r="C381" s="65" t="s">
        <v>447</v>
      </c>
      <c r="D381" s="27" t="s">
        <v>5</v>
      </c>
      <c r="E381" s="25">
        <v>10</v>
      </c>
      <c r="F381" s="25">
        <v>16376.785714285714</v>
      </c>
      <c r="G381" s="26">
        <f t="shared" si="11"/>
        <v>163767.85714285713</v>
      </c>
      <c r="H381" s="113"/>
      <c r="I381" s="121"/>
    </row>
    <row r="382" spans="1:9" s="3" customFormat="1">
      <c r="A382" s="19"/>
      <c r="B382" s="77" t="s">
        <v>452</v>
      </c>
      <c r="C382" s="62"/>
      <c r="D382" s="20"/>
      <c r="E382" s="21">
        <v>270</v>
      </c>
      <c r="F382" s="21"/>
      <c r="G382" s="22">
        <f>SUM(G383:G393)</f>
        <v>2813674.1071428573</v>
      </c>
      <c r="H382" s="113"/>
      <c r="I382" s="119"/>
    </row>
    <row r="383" spans="1:9" s="3" customFormat="1" outlineLevel="1">
      <c r="A383" s="23" t="s">
        <v>1168</v>
      </c>
      <c r="B383" s="65" t="s">
        <v>453</v>
      </c>
      <c r="C383" s="65" t="s">
        <v>454</v>
      </c>
      <c r="D383" s="27" t="s">
        <v>5</v>
      </c>
      <c r="E383" s="25">
        <v>30</v>
      </c>
      <c r="F383" s="25">
        <v>1908.0357142857142</v>
      </c>
      <c r="G383" s="26">
        <f t="shared" si="11"/>
        <v>57241.071428571428</v>
      </c>
      <c r="H383" s="113"/>
      <c r="I383" s="121"/>
    </row>
    <row r="384" spans="1:9" s="3" customFormat="1" outlineLevel="1">
      <c r="A384" s="23" t="s">
        <v>1169</v>
      </c>
      <c r="B384" s="65" t="s">
        <v>453</v>
      </c>
      <c r="C384" s="65" t="s">
        <v>455</v>
      </c>
      <c r="D384" s="27" t="s">
        <v>5</v>
      </c>
      <c r="E384" s="25">
        <v>20</v>
      </c>
      <c r="F384" s="25">
        <v>2080.3571428571427</v>
      </c>
      <c r="G384" s="26">
        <f t="shared" si="11"/>
        <v>41607.142857142855</v>
      </c>
      <c r="H384" s="113"/>
      <c r="I384" s="121"/>
    </row>
    <row r="385" spans="1:9" s="3" customFormat="1" outlineLevel="1">
      <c r="A385" s="23" t="s">
        <v>1170</v>
      </c>
      <c r="B385" s="65" t="s">
        <v>453</v>
      </c>
      <c r="C385" s="65" t="s">
        <v>456</v>
      </c>
      <c r="D385" s="27" t="s">
        <v>5</v>
      </c>
      <c r="E385" s="25">
        <v>20</v>
      </c>
      <c r="F385" s="25">
        <v>6743.75</v>
      </c>
      <c r="G385" s="26">
        <f t="shared" si="11"/>
        <v>134875</v>
      </c>
      <c r="H385" s="113"/>
      <c r="I385" s="121"/>
    </row>
    <row r="386" spans="1:9" s="3" customFormat="1" outlineLevel="1">
      <c r="A386" s="23" t="s">
        <v>1171</v>
      </c>
      <c r="B386" s="65" t="s">
        <v>453</v>
      </c>
      <c r="C386" s="65" t="s">
        <v>457</v>
      </c>
      <c r="D386" s="27" t="s">
        <v>5</v>
      </c>
      <c r="E386" s="25">
        <v>15</v>
      </c>
      <c r="F386" s="25">
        <v>8134.8214285714284</v>
      </c>
      <c r="G386" s="26">
        <f t="shared" si="11"/>
        <v>122022.32142857142</v>
      </c>
      <c r="H386" s="113"/>
      <c r="I386" s="121"/>
    </row>
    <row r="387" spans="1:9" s="3" customFormat="1" outlineLevel="1">
      <c r="A387" s="23" t="s">
        <v>1172</v>
      </c>
      <c r="B387" s="65" t="s">
        <v>453</v>
      </c>
      <c r="C387" s="65" t="s">
        <v>458</v>
      </c>
      <c r="D387" s="27" t="s">
        <v>5</v>
      </c>
      <c r="E387" s="25">
        <v>20</v>
      </c>
      <c r="F387" s="25">
        <v>2473.2142857142858</v>
      </c>
      <c r="G387" s="26">
        <f t="shared" si="11"/>
        <v>49464.285714285717</v>
      </c>
      <c r="H387" s="113"/>
      <c r="I387" s="121"/>
    </row>
    <row r="388" spans="1:9" s="3" customFormat="1" outlineLevel="1">
      <c r="A388" s="23" t="s">
        <v>1173</v>
      </c>
      <c r="B388" s="65" t="s">
        <v>453</v>
      </c>
      <c r="C388" s="65" t="s">
        <v>459</v>
      </c>
      <c r="D388" s="27" t="s">
        <v>5</v>
      </c>
      <c r="E388" s="25">
        <v>10</v>
      </c>
      <c r="F388" s="25">
        <v>6165.1785714285716</v>
      </c>
      <c r="G388" s="26">
        <f t="shared" si="11"/>
        <v>61651.785714285717</v>
      </c>
      <c r="H388" s="113"/>
      <c r="I388" s="121"/>
    </row>
    <row r="389" spans="1:9" s="3" customFormat="1" outlineLevel="1">
      <c r="A389" s="23" t="s">
        <v>1174</v>
      </c>
      <c r="B389" s="65" t="s">
        <v>453</v>
      </c>
      <c r="C389" s="65" t="s">
        <v>460</v>
      </c>
      <c r="D389" s="27" t="s">
        <v>5</v>
      </c>
      <c r="E389" s="25">
        <v>15</v>
      </c>
      <c r="F389" s="25">
        <v>7300</v>
      </c>
      <c r="G389" s="26">
        <f t="shared" si="11"/>
        <v>109500</v>
      </c>
      <c r="H389" s="113"/>
      <c r="I389" s="121"/>
    </row>
    <row r="390" spans="1:9" s="3" customFormat="1" outlineLevel="1">
      <c r="A390" s="23" t="s">
        <v>1175</v>
      </c>
      <c r="B390" s="65" t="s">
        <v>461</v>
      </c>
      <c r="C390" s="65" t="s">
        <v>462</v>
      </c>
      <c r="D390" s="27" t="s">
        <v>5</v>
      </c>
      <c r="E390" s="25">
        <v>35</v>
      </c>
      <c r="F390" s="25">
        <v>4303.5714285714284</v>
      </c>
      <c r="G390" s="26">
        <f t="shared" si="11"/>
        <v>150625</v>
      </c>
      <c r="H390" s="113"/>
      <c r="I390" s="121"/>
    </row>
    <row r="391" spans="1:9" s="3" customFormat="1" ht="25.5" outlineLevel="1">
      <c r="A391" s="23" t="s">
        <v>1176</v>
      </c>
      <c r="B391" s="65" t="s">
        <v>9</v>
      </c>
      <c r="C391" s="65" t="s">
        <v>463</v>
      </c>
      <c r="D391" s="27" t="s">
        <v>5</v>
      </c>
      <c r="E391" s="25">
        <v>35</v>
      </c>
      <c r="F391" s="25">
        <v>6101.7857142857147</v>
      </c>
      <c r="G391" s="26">
        <f t="shared" si="11"/>
        <v>213562.5</v>
      </c>
      <c r="H391" s="113"/>
      <c r="I391" s="121"/>
    </row>
    <row r="392" spans="1:9" s="3" customFormat="1" outlineLevel="1">
      <c r="A392" s="23" t="s">
        <v>1177</v>
      </c>
      <c r="B392" s="65" t="s">
        <v>8</v>
      </c>
      <c r="C392" s="65" t="s">
        <v>464</v>
      </c>
      <c r="D392" s="27" t="s">
        <v>5</v>
      </c>
      <c r="E392" s="25">
        <v>35</v>
      </c>
      <c r="F392" s="25">
        <v>19266.071428571428</v>
      </c>
      <c r="G392" s="26">
        <f t="shared" si="11"/>
        <v>674312.5</v>
      </c>
      <c r="H392" s="113"/>
      <c r="I392" s="121"/>
    </row>
    <row r="393" spans="1:9" s="3" customFormat="1" outlineLevel="1">
      <c r="A393" s="23" t="s">
        <v>1178</v>
      </c>
      <c r="B393" s="65" t="s">
        <v>461</v>
      </c>
      <c r="C393" s="65" t="s">
        <v>465</v>
      </c>
      <c r="D393" s="27" t="s">
        <v>5</v>
      </c>
      <c r="E393" s="25">
        <v>35</v>
      </c>
      <c r="F393" s="25">
        <v>34251.785714285717</v>
      </c>
      <c r="G393" s="26">
        <f t="shared" si="11"/>
        <v>1198812.5</v>
      </c>
      <c r="H393" s="113"/>
      <c r="I393" s="121"/>
    </row>
    <row r="394" spans="1:9" s="3" customFormat="1">
      <c r="A394" s="19"/>
      <c r="B394" s="77" t="s">
        <v>466</v>
      </c>
      <c r="C394" s="62"/>
      <c r="D394" s="20"/>
      <c r="E394" s="21">
        <v>157</v>
      </c>
      <c r="F394" s="21">
        <v>0</v>
      </c>
      <c r="G394" s="22">
        <f>SUM(G395:G404)</f>
        <v>2047528.0357142857</v>
      </c>
      <c r="H394" s="113"/>
      <c r="I394" s="119"/>
    </row>
    <row r="395" spans="1:9" s="3" customFormat="1" outlineLevel="1">
      <c r="A395" s="23" t="s">
        <v>1179</v>
      </c>
      <c r="B395" s="65" t="s">
        <v>467</v>
      </c>
      <c r="C395" s="65" t="s">
        <v>468</v>
      </c>
      <c r="D395" s="27" t="s">
        <v>5</v>
      </c>
      <c r="E395" s="25">
        <v>21</v>
      </c>
      <c r="F395" s="25">
        <v>81345.53571428571</v>
      </c>
      <c r="G395" s="26">
        <f t="shared" si="11"/>
        <v>1708256.25</v>
      </c>
      <c r="H395" s="113"/>
      <c r="I395" s="121"/>
    </row>
    <row r="396" spans="1:9" s="3" customFormat="1" ht="25.5" outlineLevel="1">
      <c r="A396" s="23" t="s">
        <v>1180</v>
      </c>
      <c r="B396" s="65" t="s">
        <v>470</v>
      </c>
      <c r="C396" s="65" t="s">
        <v>1386</v>
      </c>
      <c r="D396" s="27" t="s">
        <v>38</v>
      </c>
      <c r="E396" s="25">
        <v>10</v>
      </c>
      <c r="F396" s="25">
        <v>1654</v>
      </c>
      <c r="G396" s="26">
        <f t="shared" si="11"/>
        <v>16540</v>
      </c>
      <c r="H396" s="113"/>
      <c r="I396" s="121"/>
    </row>
    <row r="397" spans="1:9" s="3" customFormat="1" ht="25.5" outlineLevel="1">
      <c r="A397" s="23" t="s">
        <v>1181</v>
      </c>
      <c r="B397" s="65" t="s">
        <v>470</v>
      </c>
      <c r="C397" s="65" t="s">
        <v>1387</v>
      </c>
      <c r="D397" s="27" t="s">
        <v>38</v>
      </c>
      <c r="E397" s="25">
        <v>10</v>
      </c>
      <c r="F397" s="25">
        <v>2740.1785714285716</v>
      </c>
      <c r="G397" s="26">
        <f t="shared" si="11"/>
        <v>27401.785714285717</v>
      </c>
      <c r="H397" s="113"/>
      <c r="I397" s="121"/>
    </row>
    <row r="398" spans="1:9" s="3" customFormat="1" ht="25.5" outlineLevel="1">
      <c r="A398" s="23" t="s">
        <v>1182</v>
      </c>
      <c r="B398" s="65" t="s">
        <v>470</v>
      </c>
      <c r="C398" s="65" t="s">
        <v>1388</v>
      </c>
      <c r="D398" s="27" t="s">
        <v>38</v>
      </c>
      <c r="E398" s="25">
        <v>30</v>
      </c>
      <c r="F398" s="25">
        <v>2628</v>
      </c>
      <c r="G398" s="26">
        <f t="shared" si="11"/>
        <v>78840</v>
      </c>
      <c r="H398" s="113"/>
      <c r="I398" s="121"/>
    </row>
    <row r="399" spans="1:9" s="3" customFormat="1" ht="25.5" outlineLevel="1">
      <c r="A399" s="23" t="s">
        <v>1183</v>
      </c>
      <c r="B399" s="65" t="s">
        <v>471</v>
      </c>
      <c r="C399" s="65" t="s">
        <v>1389</v>
      </c>
      <c r="D399" s="27" t="s">
        <v>38</v>
      </c>
      <c r="E399" s="25">
        <v>5</v>
      </c>
      <c r="F399" s="25">
        <v>1055</v>
      </c>
      <c r="G399" s="26">
        <f t="shared" si="11"/>
        <v>5275</v>
      </c>
      <c r="H399" s="113"/>
      <c r="I399" s="121"/>
    </row>
    <row r="400" spans="1:9" s="3" customFormat="1" ht="25.5" outlineLevel="1">
      <c r="A400" s="23" t="s">
        <v>1184</v>
      </c>
      <c r="B400" s="65" t="s">
        <v>471</v>
      </c>
      <c r="C400" s="65" t="s">
        <v>1386</v>
      </c>
      <c r="D400" s="27" t="s">
        <v>38</v>
      </c>
      <c r="E400" s="25">
        <v>15</v>
      </c>
      <c r="F400" s="25">
        <v>1223</v>
      </c>
      <c r="G400" s="26">
        <f t="shared" si="11"/>
        <v>18345</v>
      </c>
      <c r="H400" s="113"/>
      <c r="I400" s="121"/>
    </row>
    <row r="401" spans="1:9" s="3" customFormat="1" ht="25.5" outlineLevel="1">
      <c r="A401" s="23" t="s">
        <v>1185</v>
      </c>
      <c r="B401" s="65" t="s">
        <v>471</v>
      </c>
      <c r="C401" s="65" t="s">
        <v>1387</v>
      </c>
      <c r="D401" s="27" t="s">
        <v>38</v>
      </c>
      <c r="E401" s="25">
        <v>10</v>
      </c>
      <c r="F401" s="25">
        <v>2628</v>
      </c>
      <c r="G401" s="26">
        <f t="shared" si="11"/>
        <v>26280</v>
      </c>
      <c r="H401" s="113"/>
      <c r="I401" s="121"/>
    </row>
    <row r="402" spans="1:9" s="3" customFormat="1" ht="25.5" outlineLevel="1">
      <c r="A402" s="23" t="s">
        <v>1186</v>
      </c>
      <c r="B402" s="65" t="s">
        <v>472</v>
      </c>
      <c r="C402" s="65" t="s">
        <v>1386</v>
      </c>
      <c r="D402" s="27" t="s">
        <v>38</v>
      </c>
      <c r="E402" s="25">
        <v>15</v>
      </c>
      <c r="F402" s="25">
        <v>2628</v>
      </c>
      <c r="G402" s="26">
        <f t="shared" si="11"/>
        <v>39420</v>
      </c>
      <c r="H402" s="113"/>
      <c r="I402" s="121"/>
    </row>
    <row r="403" spans="1:9" s="3" customFormat="1" ht="25.5" outlineLevel="1">
      <c r="A403" s="23" t="s">
        <v>1187</v>
      </c>
      <c r="B403" s="65" t="s">
        <v>472</v>
      </c>
      <c r="C403" s="65" t="s">
        <v>1387</v>
      </c>
      <c r="D403" s="27" t="s">
        <v>38</v>
      </c>
      <c r="E403" s="25">
        <v>10</v>
      </c>
      <c r="F403" s="25">
        <v>2628</v>
      </c>
      <c r="G403" s="26">
        <f t="shared" si="11"/>
        <v>26280</v>
      </c>
      <c r="H403" s="113"/>
      <c r="I403" s="121"/>
    </row>
    <row r="404" spans="1:9" s="3" customFormat="1" ht="25.5" outlineLevel="1">
      <c r="A404" s="23" t="s">
        <v>1188</v>
      </c>
      <c r="B404" s="65" t="s">
        <v>472</v>
      </c>
      <c r="C404" s="65" t="s">
        <v>1390</v>
      </c>
      <c r="D404" s="27" t="s">
        <v>38</v>
      </c>
      <c r="E404" s="25">
        <v>30</v>
      </c>
      <c r="F404" s="25">
        <v>3363</v>
      </c>
      <c r="G404" s="26">
        <f t="shared" si="11"/>
        <v>100890</v>
      </c>
      <c r="H404" s="113"/>
      <c r="I404" s="121"/>
    </row>
    <row r="405" spans="1:9" s="3" customFormat="1">
      <c r="A405" s="19"/>
      <c r="B405" s="77" t="s">
        <v>473</v>
      </c>
      <c r="C405" s="62"/>
      <c r="D405" s="20"/>
      <c r="E405" s="21">
        <v>1089</v>
      </c>
      <c r="F405" s="21"/>
      <c r="G405" s="22">
        <f>SUM(G406:G416)</f>
        <v>17272660.642857142</v>
      </c>
      <c r="H405" s="113"/>
      <c r="I405" s="119"/>
    </row>
    <row r="406" spans="1:9" s="3" customFormat="1" ht="25.5" outlineLevel="1">
      <c r="A406" s="23" t="s">
        <v>1189</v>
      </c>
      <c r="B406" s="65" t="s">
        <v>476</v>
      </c>
      <c r="C406" s="65" t="s">
        <v>477</v>
      </c>
      <c r="D406" s="27" t="s">
        <v>5</v>
      </c>
      <c r="E406" s="25">
        <v>1000</v>
      </c>
      <c r="F406" s="25">
        <v>5822.3214285714284</v>
      </c>
      <c r="G406" s="26">
        <f t="shared" si="11"/>
        <v>5822321.4285714282</v>
      </c>
      <c r="H406" s="113"/>
      <c r="I406" s="121"/>
    </row>
    <row r="407" spans="1:9" s="3" customFormat="1" outlineLevel="1">
      <c r="A407" s="23" t="s">
        <v>1190</v>
      </c>
      <c r="B407" s="65" t="s">
        <v>478</v>
      </c>
      <c r="C407" s="65" t="s">
        <v>479</v>
      </c>
      <c r="D407" s="27" t="s">
        <v>5</v>
      </c>
      <c r="E407" s="25">
        <v>5</v>
      </c>
      <c r="F407" s="25">
        <v>1720781.25</v>
      </c>
      <c r="G407" s="26">
        <f t="shared" si="11"/>
        <v>8603906.25</v>
      </c>
      <c r="H407" s="113"/>
      <c r="I407" s="121"/>
    </row>
    <row r="408" spans="1:9" s="3" customFormat="1" outlineLevel="1">
      <c r="A408" s="23" t="s">
        <v>1191</v>
      </c>
      <c r="B408" s="65" t="s">
        <v>480</v>
      </c>
      <c r="C408" s="65" t="s">
        <v>481</v>
      </c>
      <c r="D408" s="32" t="s">
        <v>5</v>
      </c>
      <c r="E408" s="25">
        <v>1</v>
      </c>
      <c r="F408" s="25">
        <v>29540.178571428572</v>
      </c>
      <c r="G408" s="26">
        <f t="shared" si="11"/>
        <v>29540.178571428572</v>
      </c>
      <c r="H408" s="113"/>
      <c r="I408" s="121"/>
    </row>
    <row r="409" spans="1:9" s="3" customFormat="1" ht="25.5" outlineLevel="1">
      <c r="A409" s="23" t="s">
        <v>1192</v>
      </c>
      <c r="B409" s="65" t="s">
        <v>482</v>
      </c>
      <c r="C409" s="65" t="s">
        <v>483</v>
      </c>
      <c r="D409" s="27" t="s">
        <v>5</v>
      </c>
      <c r="E409" s="25">
        <v>2</v>
      </c>
      <c r="F409" s="25">
        <v>10000</v>
      </c>
      <c r="G409" s="26">
        <f t="shared" si="11"/>
        <v>20000</v>
      </c>
      <c r="H409" s="113"/>
      <c r="I409" s="121"/>
    </row>
    <row r="410" spans="1:9" s="3" customFormat="1" outlineLevel="1">
      <c r="A410" s="23" t="s">
        <v>1193</v>
      </c>
      <c r="B410" s="65" t="s">
        <v>484</v>
      </c>
      <c r="C410" s="65" t="s">
        <v>485</v>
      </c>
      <c r="D410" s="27" t="s">
        <v>5</v>
      </c>
      <c r="E410" s="25">
        <v>2</v>
      </c>
      <c r="F410" s="25">
        <v>10000</v>
      </c>
      <c r="G410" s="26">
        <f t="shared" si="11"/>
        <v>20000</v>
      </c>
      <c r="H410" s="113"/>
      <c r="I410" s="121"/>
    </row>
    <row r="411" spans="1:9" s="3" customFormat="1" outlineLevel="1">
      <c r="A411" s="23" t="s">
        <v>1194</v>
      </c>
      <c r="B411" s="65" t="s">
        <v>486</v>
      </c>
      <c r="C411" s="65" t="s">
        <v>487</v>
      </c>
      <c r="D411" s="27" t="s">
        <v>5</v>
      </c>
      <c r="E411" s="25">
        <v>1</v>
      </c>
      <c r="F411" s="25">
        <v>10000</v>
      </c>
      <c r="G411" s="26">
        <f t="shared" si="11"/>
        <v>10000</v>
      </c>
      <c r="H411" s="113"/>
      <c r="I411" s="121"/>
    </row>
    <row r="412" spans="1:9" s="3" customFormat="1" outlineLevel="1">
      <c r="A412" s="23" t="s">
        <v>1195</v>
      </c>
      <c r="B412" s="65" t="s">
        <v>488</v>
      </c>
      <c r="C412" s="65" t="s">
        <v>489</v>
      </c>
      <c r="D412" s="27" t="s">
        <v>5</v>
      </c>
      <c r="E412" s="25">
        <v>1</v>
      </c>
      <c r="F412" s="25">
        <v>10000</v>
      </c>
      <c r="G412" s="26">
        <f t="shared" si="11"/>
        <v>10000</v>
      </c>
      <c r="H412" s="113"/>
      <c r="I412" s="121"/>
    </row>
    <row r="413" spans="1:9" s="3" customFormat="1" outlineLevel="1">
      <c r="A413" s="23" t="s">
        <v>1196</v>
      </c>
      <c r="B413" s="71" t="s">
        <v>490</v>
      </c>
      <c r="C413" s="64" t="s">
        <v>491</v>
      </c>
      <c r="D413" s="28" t="s">
        <v>5</v>
      </c>
      <c r="E413" s="25">
        <v>2</v>
      </c>
      <c r="F413" s="25">
        <v>932933</v>
      </c>
      <c r="G413" s="26">
        <f t="shared" si="11"/>
        <v>1865866</v>
      </c>
      <c r="H413" s="113"/>
      <c r="I413" s="121"/>
    </row>
    <row r="414" spans="1:9" s="3" customFormat="1" ht="25.5" outlineLevel="1">
      <c r="A414" s="23" t="s">
        <v>1197</v>
      </c>
      <c r="B414" s="71" t="s">
        <v>492</v>
      </c>
      <c r="C414" s="71" t="s">
        <v>493</v>
      </c>
      <c r="D414" s="41" t="s">
        <v>38</v>
      </c>
      <c r="E414" s="25">
        <v>10</v>
      </c>
      <c r="F414" s="25">
        <v>19051.785714285714</v>
      </c>
      <c r="G414" s="26">
        <f t="shared" si="11"/>
        <v>190517.85714285713</v>
      </c>
      <c r="H414" s="113"/>
      <c r="I414" s="121"/>
    </row>
    <row r="415" spans="1:9" s="3" customFormat="1" ht="25.5" outlineLevel="1">
      <c r="A415" s="23" t="s">
        <v>1198</v>
      </c>
      <c r="B415" s="71" t="s">
        <v>494</v>
      </c>
      <c r="C415" s="71" t="s">
        <v>495</v>
      </c>
      <c r="D415" s="41" t="s">
        <v>5</v>
      </c>
      <c r="E415" s="25">
        <v>5</v>
      </c>
      <c r="F415" s="25">
        <v>47980.357142857145</v>
      </c>
      <c r="G415" s="26">
        <f t="shared" si="11"/>
        <v>239901.78571428574</v>
      </c>
      <c r="H415" s="113"/>
      <c r="I415" s="121"/>
    </row>
    <row r="416" spans="1:9" s="3" customFormat="1" ht="25.5" outlineLevel="1">
      <c r="A416" s="23" t="s">
        <v>1199</v>
      </c>
      <c r="B416" s="64" t="s">
        <v>496</v>
      </c>
      <c r="C416" s="64" t="s">
        <v>497</v>
      </c>
      <c r="D416" s="28" t="s">
        <v>38</v>
      </c>
      <c r="E416" s="25">
        <v>60</v>
      </c>
      <c r="F416" s="25">
        <v>7676.7857142857147</v>
      </c>
      <c r="G416" s="26">
        <f t="shared" si="11"/>
        <v>460607.1428571429</v>
      </c>
      <c r="H416" s="113"/>
      <c r="I416" s="121"/>
    </row>
    <row r="417" spans="1:9" s="3" customFormat="1">
      <c r="A417" s="19"/>
      <c r="B417" s="77" t="s">
        <v>498</v>
      </c>
      <c r="C417" s="62"/>
      <c r="D417" s="20"/>
      <c r="E417" s="21">
        <v>94</v>
      </c>
      <c r="F417" s="21"/>
      <c r="G417" s="22">
        <f>SUM(G418:G426)</f>
        <v>808348.2142857142</v>
      </c>
      <c r="H417" s="113"/>
      <c r="I417" s="119"/>
    </row>
    <row r="418" spans="1:9" s="3" customFormat="1" ht="25.5" outlineLevel="1">
      <c r="A418" s="23" t="s">
        <v>1200</v>
      </c>
      <c r="B418" s="65" t="s">
        <v>499</v>
      </c>
      <c r="C418" s="65" t="s">
        <v>500</v>
      </c>
      <c r="D418" s="27" t="s">
        <v>5</v>
      </c>
      <c r="E418" s="25">
        <v>22</v>
      </c>
      <c r="F418" s="25">
        <v>7484.8214285714284</v>
      </c>
      <c r="G418" s="26">
        <f t="shared" si="11"/>
        <v>164666.07142857142</v>
      </c>
      <c r="H418" s="113"/>
      <c r="I418" s="121"/>
    </row>
    <row r="419" spans="1:9" s="3" customFormat="1" ht="25.5" outlineLevel="1">
      <c r="A419" s="23" t="s">
        <v>1201</v>
      </c>
      <c r="B419" s="65" t="s">
        <v>499</v>
      </c>
      <c r="C419" s="65" t="s">
        <v>501</v>
      </c>
      <c r="D419" s="27" t="s">
        <v>5</v>
      </c>
      <c r="E419" s="25">
        <v>20</v>
      </c>
      <c r="F419" s="25">
        <v>7484.8214285714284</v>
      </c>
      <c r="G419" s="26">
        <f t="shared" si="11"/>
        <v>149696.42857142858</v>
      </c>
      <c r="H419" s="113"/>
      <c r="I419" s="121"/>
    </row>
    <row r="420" spans="1:9" s="3" customFormat="1" ht="25.5" outlineLevel="1">
      <c r="A420" s="23" t="s">
        <v>1202</v>
      </c>
      <c r="B420" s="65" t="s">
        <v>499</v>
      </c>
      <c r="C420" s="65" t="s">
        <v>502</v>
      </c>
      <c r="D420" s="27" t="s">
        <v>5</v>
      </c>
      <c r="E420" s="25">
        <v>12</v>
      </c>
      <c r="F420" s="25">
        <v>7484.8214285714284</v>
      </c>
      <c r="G420" s="26">
        <f t="shared" si="11"/>
        <v>89817.857142857145</v>
      </c>
      <c r="H420" s="113"/>
      <c r="I420" s="121"/>
    </row>
    <row r="421" spans="1:9" s="3" customFormat="1" ht="25.5" outlineLevel="1">
      <c r="A421" s="23" t="s">
        <v>1203</v>
      </c>
      <c r="B421" s="65" t="s">
        <v>499</v>
      </c>
      <c r="C421" s="65" t="s">
        <v>503</v>
      </c>
      <c r="D421" s="27" t="s">
        <v>5</v>
      </c>
      <c r="E421" s="25">
        <v>12</v>
      </c>
      <c r="F421" s="25">
        <v>7484.8214285714284</v>
      </c>
      <c r="G421" s="26">
        <f t="shared" si="11"/>
        <v>89817.857142857145</v>
      </c>
      <c r="H421" s="113"/>
      <c r="I421" s="121"/>
    </row>
    <row r="422" spans="1:9" s="3" customFormat="1" ht="25.5" outlineLevel="1">
      <c r="A422" s="23" t="s">
        <v>1204</v>
      </c>
      <c r="B422" s="65" t="s">
        <v>499</v>
      </c>
      <c r="C422" s="65" t="s">
        <v>504</v>
      </c>
      <c r="D422" s="27" t="s">
        <v>5</v>
      </c>
      <c r="E422" s="25">
        <v>10</v>
      </c>
      <c r="F422" s="25">
        <v>11226.785714285714</v>
      </c>
      <c r="G422" s="26">
        <f t="shared" si="11"/>
        <v>112267.85714285713</v>
      </c>
      <c r="H422" s="113"/>
      <c r="I422" s="121"/>
    </row>
    <row r="423" spans="1:9" s="3" customFormat="1" ht="25.5" outlineLevel="1">
      <c r="A423" s="23" t="s">
        <v>1205</v>
      </c>
      <c r="B423" s="65" t="s">
        <v>499</v>
      </c>
      <c r="C423" s="65" t="s">
        <v>505</v>
      </c>
      <c r="D423" s="27" t="s">
        <v>5</v>
      </c>
      <c r="E423" s="25">
        <v>4</v>
      </c>
      <c r="F423" s="25">
        <v>11226.785714285714</v>
      </c>
      <c r="G423" s="26">
        <f t="shared" si="11"/>
        <v>44907.142857142855</v>
      </c>
      <c r="H423" s="113"/>
      <c r="I423" s="121"/>
    </row>
    <row r="424" spans="1:9" s="3" customFormat="1" ht="25.5" outlineLevel="1">
      <c r="A424" s="23" t="s">
        <v>1206</v>
      </c>
      <c r="B424" s="65" t="s">
        <v>499</v>
      </c>
      <c r="C424" s="65" t="s">
        <v>506</v>
      </c>
      <c r="D424" s="27" t="s">
        <v>5</v>
      </c>
      <c r="E424" s="25">
        <v>4</v>
      </c>
      <c r="F424" s="25">
        <v>11226.785714285714</v>
      </c>
      <c r="G424" s="26">
        <f t="shared" si="11"/>
        <v>44907.142857142855</v>
      </c>
      <c r="H424" s="113"/>
      <c r="I424" s="121"/>
    </row>
    <row r="425" spans="1:9" s="3" customFormat="1" outlineLevel="1">
      <c r="A425" s="23" t="s">
        <v>1207</v>
      </c>
      <c r="B425" s="65" t="s">
        <v>499</v>
      </c>
      <c r="C425" s="65" t="s">
        <v>507</v>
      </c>
      <c r="D425" s="32" t="s">
        <v>5</v>
      </c>
      <c r="E425" s="25">
        <v>5</v>
      </c>
      <c r="F425" s="25">
        <v>11226.785714285714</v>
      </c>
      <c r="G425" s="26">
        <f t="shared" si="11"/>
        <v>56133.928571428565</v>
      </c>
      <c r="H425" s="113"/>
      <c r="I425" s="121"/>
    </row>
    <row r="426" spans="1:9" s="3" customFormat="1" outlineLevel="1">
      <c r="A426" s="23" t="s">
        <v>1208</v>
      </c>
      <c r="B426" s="65" t="s">
        <v>499</v>
      </c>
      <c r="C426" s="65" t="s">
        <v>508</v>
      </c>
      <c r="D426" s="32" t="s">
        <v>5</v>
      </c>
      <c r="E426" s="25">
        <v>5</v>
      </c>
      <c r="F426" s="25">
        <v>11226.785714285714</v>
      </c>
      <c r="G426" s="26">
        <f t="shared" si="11"/>
        <v>56133.928571428565</v>
      </c>
      <c r="H426" s="113"/>
      <c r="I426" s="121"/>
    </row>
    <row r="427" spans="1:9" s="3" customFormat="1">
      <c r="A427" s="19"/>
      <c r="B427" s="77" t="s">
        <v>509</v>
      </c>
      <c r="C427" s="62"/>
      <c r="D427" s="20"/>
      <c r="E427" s="21">
        <v>55</v>
      </c>
      <c r="F427" s="21"/>
      <c r="G427" s="22">
        <f>SUM(G428:G429)</f>
        <v>275000</v>
      </c>
      <c r="H427" s="113"/>
      <c r="I427" s="119"/>
    </row>
    <row r="428" spans="1:9" s="3" customFormat="1" ht="25.5" outlineLevel="1">
      <c r="A428" s="23" t="s">
        <v>1209</v>
      </c>
      <c r="B428" s="65" t="s">
        <v>510</v>
      </c>
      <c r="C428" s="65"/>
      <c r="D428" s="27" t="s">
        <v>511</v>
      </c>
      <c r="E428" s="25">
        <v>50</v>
      </c>
      <c r="F428" s="25">
        <v>5000</v>
      </c>
      <c r="G428" s="26">
        <f t="shared" si="11"/>
        <v>250000</v>
      </c>
      <c r="H428" s="113"/>
      <c r="I428" s="121"/>
    </row>
    <row r="429" spans="1:9" s="3" customFormat="1" ht="25.5" outlineLevel="1">
      <c r="A429" s="23" t="s">
        <v>1210</v>
      </c>
      <c r="B429" s="65" t="s">
        <v>512</v>
      </c>
      <c r="C429" s="65" t="s">
        <v>513</v>
      </c>
      <c r="D429" s="27" t="s">
        <v>38</v>
      </c>
      <c r="E429" s="25">
        <v>5</v>
      </c>
      <c r="F429" s="25">
        <v>5000</v>
      </c>
      <c r="G429" s="26">
        <f t="shared" si="11"/>
        <v>25000</v>
      </c>
      <c r="H429" s="113"/>
      <c r="I429" s="121"/>
    </row>
    <row r="430" spans="1:9" s="3" customFormat="1">
      <c r="A430" s="19"/>
      <c r="B430" s="77" t="s">
        <v>514</v>
      </c>
      <c r="C430" s="62"/>
      <c r="D430" s="20"/>
      <c r="E430" s="21">
        <v>775</v>
      </c>
      <c r="F430" s="21"/>
      <c r="G430" s="22">
        <f>SUM(G431:G453)</f>
        <v>5645533.0357142864</v>
      </c>
      <c r="H430" s="113"/>
      <c r="I430" s="119"/>
    </row>
    <row r="431" spans="1:9" s="3" customFormat="1" ht="25.5" outlineLevel="1">
      <c r="A431" s="23" t="s">
        <v>1211</v>
      </c>
      <c r="B431" s="65" t="s">
        <v>515</v>
      </c>
      <c r="C431" s="65" t="s">
        <v>516</v>
      </c>
      <c r="D431" s="27" t="s">
        <v>5</v>
      </c>
      <c r="E431" s="25">
        <v>10</v>
      </c>
      <c r="F431" s="25">
        <v>4282.1428571428569</v>
      </c>
      <c r="G431" s="26">
        <f t="shared" si="11"/>
        <v>42821.428571428565</v>
      </c>
      <c r="H431" s="113"/>
      <c r="I431" s="121"/>
    </row>
    <row r="432" spans="1:9" s="3" customFormat="1" ht="25.5" outlineLevel="1">
      <c r="A432" s="23" t="s">
        <v>1212</v>
      </c>
      <c r="B432" s="65" t="s">
        <v>515</v>
      </c>
      <c r="C432" s="65" t="s">
        <v>517</v>
      </c>
      <c r="D432" s="27" t="s">
        <v>5</v>
      </c>
      <c r="E432" s="25">
        <v>10</v>
      </c>
      <c r="F432" s="25">
        <v>6422.3214285714284</v>
      </c>
      <c r="G432" s="26">
        <f t="shared" si="11"/>
        <v>64223.214285714283</v>
      </c>
      <c r="H432" s="113"/>
      <c r="I432" s="121"/>
    </row>
    <row r="433" spans="1:9" s="3" customFormat="1" ht="25.5" outlineLevel="1">
      <c r="A433" s="23" t="s">
        <v>1213</v>
      </c>
      <c r="B433" s="65" t="s">
        <v>515</v>
      </c>
      <c r="C433" s="65" t="s">
        <v>518</v>
      </c>
      <c r="D433" s="27" t="s">
        <v>5</v>
      </c>
      <c r="E433" s="25">
        <v>10</v>
      </c>
      <c r="F433" s="25">
        <v>13914.285714285714</v>
      </c>
      <c r="G433" s="26">
        <f t="shared" si="11"/>
        <v>139142.85714285713</v>
      </c>
      <c r="H433" s="113"/>
      <c r="I433" s="121"/>
    </row>
    <row r="434" spans="1:9" s="3" customFormat="1" ht="25.5" outlineLevel="1">
      <c r="A434" s="23" t="s">
        <v>1214</v>
      </c>
      <c r="B434" s="65" t="s">
        <v>515</v>
      </c>
      <c r="C434" s="65" t="s">
        <v>519</v>
      </c>
      <c r="D434" s="27" t="s">
        <v>5</v>
      </c>
      <c r="E434" s="25">
        <v>10</v>
      </c>
      <c r="F434" s="25">
        <v>13914.285714285714</v>
      </c>
      <c r="G434" s="26">
        <f t="shared" si="11"/>
        <v>139142.85714285713</v>
      </c>
      <c r="H434" s="113"/>
      <c r="I434" s="117"/>
    </row>
    <row r="435" spans="1:9" s="3" customFormat="1" ht="25.5" outlineLevel="1">
      <c r="A435" s="23" t="s">
        <v>1215</v>
      </c>
      <c r="B435" s="65" t="s">
        <v>520</v>
      </c>
      <c r="C435" s="65" t="s">
        <v>521</v>
      </c>
      <c r="D435" s="27" t="s">
        <v>5</v>
      </c>
      <c r="E435" s="25">
        <v>50</v>
      </c>
      <c r="F435" s="25">
        <v>2461.6071428571427</v>
      </c>
      <c r="G435" s="26">
        <f t="shared" ref="G435:G481" si="12">E435*F435</f>
        <v>123080.35714285713</v>
      </c>
      <c r="H435" s="113"/>
      <c r="I435" s="117"/>
    </row>
    <row r="436" spans="1:9" s="3" customFormat="1" ht="38.25" outlineLevel="1">
      <c r="A436" s="23" t="s">
        <v>1216</v>
      </c>
      <c r="B436" s="65" t="s">
        <v>522</v>
      </c>
      <c r="C436" s="65" t="s">
        <v>521</v>
      </c>
      <c r="D436" s="27" t="s">
        <v>5</v>
      </c>
      <c r="E436" s="25">
        <v>50</v>
      </c>
      <c r="F436" s="25">
        <v>25000</v>
      </c>
      <c r="G436" s="26">
        <f t="shared" si="12"/>
        <v>1250000</v>
      </c>
      <c r="H436" s="113"/>
      <c r="I436" s="117"/>
    </row>
    <row r="437" spans="1:9" s="3" customFormat="1" ht="25.5" outlineLevel="1">
      <c r="A437" s="23" t="s">
        <v>1217</v>
      </c>
      <c r="B437" s="65" t="s">
        <v>523</v>
      </c>
      <c r="C437" s="65" t="s">
        <v>521</v>
      </c>
      <c r="D437" s="27" t="s">
        <v>5</v>
      </c>
      <c r="E437" s="25">
        <v>20</v>
      </c>
      <c r="F437" s="25">
        <v>2000</v>
      </c>
      <c r="G437" s="26">
        <f t="shared" si="12"/>
        <v>40000</v>
      </c>
      <c r="H437" s="113"/>
      <c r="I437" s="117"/>
    </row>
    <row r="438" spans="1:9" s="3" customFormat="1" outlineLevel="1">
      <c r="A438" s="23" t="s">
        <v>1218</v>
      </c>
      <c r="B438" s="65" t="s">
        <v>524</v>
      </c>
      <c r="C438" s="65" t="s">
        <v>525</v>
      </c>
      <c r="D438" s="27" t="s">
        <v>5</v>
      </c>
      <c r="E438" s="25">
        <v>2</v>
      </c>
      <c r="F438" s="25">
        <v>34915.178571428572</v>
      </c>
      <c r="G438" s="26">
        <f t="shared" si="12"/>
        <v>69830.357142857145</v>
      </c>
      <c r="H438" s="113"/>
      <c r="I438" s="117"/>
    </row>
    <row r="439" spans="1:9" s="3" customFormat="1" ht="25.5" outlineLevel="1">
      <c r="A439" s="23" t="s">
        <v>1219</v>
      </c>
      <c r="B439" s="65" t="s">
        <v>526</v>
      </c>
      <c r="C439" s="65" t="s">
        <v>527</v>
      </c>
      <c r="D439" s="27" t="s">
        <v>5</v>
      </c>
      <c r="E439" s="25">
        <v>2</v>
      </c>
      <c r="F439" s="25">
        <v>10916.964285714286</v>
      </c>
      <c r="G439" s="26">
        <f t="shared" si="12"/>
        <v>21833.928571428572</v>
      </c>
      <c r="H439" s="113"/>
      <c r="I439" s="117"/>
    </row>
    <row r="440" spans="1:9" s="3" customFormat="1" ht="25.5" outlineLevel="1">
      <c r="A440" s="23" t="s">
        <v>1220</v>
      </c>
      <c r="B440" s="65" t="s">
        <v>529</v>
      </c>
      <c r="C440" s="65" t="s">
        <v>528</v>
      </c>
      <c r="D440" s="27" t="s">
        <v>5</v>
      </c>
      <c r="E440" s="25">
        <v>10</v>
      </c>
      <c r="F440" s="25">
        <v>1000</v>
      </c>
      <c r="G440" s="26">
        <f t="shared" si="12"/>
        <v>10000</v>
      </c>
      <c r="H440" s="113"/>
      <c r="I440" s="117"/>
    </row>
    <row r="441" spans="1:9" s="3" customFormat="1" ht="25.5" outlineLevel="1">
      <c r="A441" s="23" t="s">
        <v>1221</v>
      </c>
      <c r="B441" s="65" t="s">
        <v>530</v>
      </c>
      <c r="C441" s="65" t="s">
        <v>531</v>
      </c>
      <c r="D441" s="27" t="s">
        <v>5</v>
      </c>
      <c r="E441" s="25">
        <v>500</v>
      </c>
      <c r="F441" s="25">
        <v>4000</v>
      </c>
      <c r="G441" s="26">
        <f t="shared" si="12"/>
        <v>2000000</v>
      </c>
      <c r="H441" s="113"/>
      <c r="I441" s="117"/>
    </row>
    <row r="442" spans="1:9" s="3" customFormat="1" ht="25.5" outlineLevel="1">
      <c r="A442" s="23" t="s">
        <v>1222</v>
      </c>
      <c r="B442" s="65" t="s">
        <v>532</v>
      </c>
      <c r="C442" s="65" t="s">
        <v>533</v>
      </c>
      <c r="D442" s="27" t="s">
        <v>5</v>
      </c>
      <c r="E442" s="25">
        <v>2</v>
      </c>
      <c r="F442" s="25">
        <v>155506.25</v>
      </c>
      <c r="G442" s="26">
        <f t="shared" si="12"/>
        <v>311012.5</v>
      </c>
      <c r="H442" s="113"/>
      <c r="I442" s="117"/>
    </row>
    <row r="443" spans="1:9" s="3" customFormat="1" outlineLevel="1">
      <c r="A443" s="23" t="s">
        <v>1223</v>
      </c>
      <c r="B443" s="65" t="s">
        <v>534</v>
      </c>
      <c r="C443" s="65" t="s">
        <v>535</v>
      </c>
      <c r="D443" s="27" t="s">
        <v>5</v>
      </c>
      <c r="E443" s="25">
        <v>5</v>
      </c>
      <c r="F443" s="25">
        <v>48650.892857142855</v>
      </c>
      <c r="G443" s="26">
        <f t="shared" si="12"/>
        <v>243254.46428571426</v>
      </c>
      <c r="H443" s="113"/>
      <c r="I443" s="117"/>
    </row>
    <row r="444" spans="1:9" s="3" customFormat="1" ht="25.5" outlineLevel="1">
      <c r="A444" s="23" t="s">
        <v>1224</v>
      </c>
      <c r="B444" s="65" t="s">
        <v>536</v>
      </c>
      <c r="C444" s="65" t="s">
        <v>537</v>
      </c>
      <c r="D444" s="27" t="s">
        <v>5</v>
      </c>
      <c r="E444" s="25">
        <v>1</v>
      </c>
      <c r="F444" s="25">
        <v>48650.892857142855</v>
      </c>
      <c r="G444" s="26">
        <f t="shared" si="12"/>
        <v>48650.892857142855</v>
      </c>
      <c r="H444" s="113"/>
      <c r="I444" s="117"/>
    </row>
    <row r="445" spans="1:9" s="3" customFormat="1" ht="25.5" outlineLevel="1">
      <c r="A445" s="23" t="s">
        <v>1225</v>
      </c>
      <c r="B445" s="65" t="s">
        <v>538</v>
      </c>
      <c r="C445" s="65" t="s">
        <v>539</v>
      </c>
      <c r="D445" s="27" t="s">
        <v>5</v>
      </c>
      <c r="E445" s="25">
        <v>5</v>
      </c>
      <c r="F445" s="25">
        <v>62038.392857142855</v>
      </c>
      <c r="G445" s="26">
        <f t="shared" si="12"/>
        <v>310191.96428571426</v>
      </c>
      <c r="H445" s="113"/>
      <c r="I445" s="117"/>
    </row>
    <row r="446" spans="1:9" s="3" customFormat="1" ht="25.5" outlineLevel="1">
      <c r="A446" s="23" t="s">
        <v>1226</v>
      </c>
      <c r="B446" s="65" t="s">
        <v>538</v>
      </c>
      <c r="C446" s="65" t="s">
        <v>540</v>
      </c>
      <c r="D446" s="27" t="s">
        <v>5</v>
      </c>
      <c r="E446" s="25">
        <v>25</v>
      </c>
      <c r="F446" s="25">
        <v>15476.785714285714</v>
      </c>
      <c r="G446" s="26">
        <f t="shared" si="12"/>
        <v>386919.64285714284</v>
      </c>
      <c r="H446" s="113"/>
      <c r="I446" s="117"/>
    </row>
    <row r="447" spans="1:9" s="3" customFormat="1" outlineLevel="1">
      <c r="A447" s="23" t="s">
        <v>1227</v>
      </c>
      <c r="B447" s="65" t="s">
        <v>524</v>
      </c>
      <c r="C447" s="65" t="s">
        <v>525</v>
      </c>
      <c r="D447" s="27" t="s">
        <v>5</v>
      </c>
      <c r="E447" s="25">
        <v>2</v>
      </c>
      <c r="F447" s="25">
        <v>34915.178571428572</v>
      </c>
      <c r="G447" s="26">
        <f t="shared" si="12"/>
        <v>69830.357142857145</v>
      </c>
      <c r="H447" s="113"/>
      <c r="I447" s="117"/>
    </row>
    <row r="448" spans="1:9" s="3" customFormat="1" outlineLevel="1">
      <c r="A448" s="23" t="s">
        <v>1228</v>
      </c>
      <c r="B448" s="65" t="s">
        <v>541</v>
      </c>
      <c r="C448" s="65" t="s">
        <v>542</v>
      </c>
      <c r="D448" s="27" t="s">
        <v>5</v>
      </c>
      <c r="E448" s="25">
        <v>5</v>
      </c>
      <c r="F448" s="25">
        <v>7500</v>
      </c>
      <c r="G448" s="26">
        <f t="shared" si="12"/>
        <v>37500</v>
      </c>
      <c r="H448" s="113"/>
      <c r="I448" s="117"/>
    </row>
    <row r="449" spans="1:9" s="3" customFormat="1" outlineLevel="1">
      <c r="A449" s="23" t="s">
        <v>1229</v>
      </c>
      <c r="B449" s="65" t="s">
        <v>541</v>
      </c>
      <c r="C449" s="65" t="s">
        <v>543</v>
      </c>
      <c r="D449" s="27" t="s">
        <v>5</v>
      </c>
      <c r="E449" s="25">
        <v>5</v>
      </c>
      <c r="F449" s="25">
        <v>7500</v>
      </c>
      <c r="G449" s="26">
        <f t="shared" si="12"/>
        <v>37500</v>
      </c>
      <c r="H449" s="113"/>
      <c r="I449" s="117"/>
    </row>
    <row r="450" spans="1:9" s="3" customFormat="1" outlineLevel="1">
      <c r="A450" s="23" t="s">
        <v>1230</v>
      </c>
      <c r="B450" s="65" t="s">
        <v>544</v>
      </c>
      <c r="C450" s="65" t="s">
        <v>545</v>
      </c>
      <c r="D450" s="27" t="s">
        <v>5</v>
      </c>
      <c r="E450" s="25">
        <v>5</v>
      </c>
      <c r="F450" s="25">
        <v>42814.285714285717</v>
      </c>
      <c r="G450" s="26">
        <f t="shared" si="12"/>
        <v>214071.42857142858</v>
      </c>
      <c r="H450" s="113"/>
      <c r="I450" s="121"/>
    </row>
    <row r="451" spans="1:9" s="3" customFormat="1" outlineLevel="1">
      <c r="A451" s="23" t="s">
        <v>1231</v>
      </c>
      <c r="B451" s="65" t="s">
        <v>546</v>
      </c>
      <c r="C451" s="65" t="s">
        <v>547</v>
      </c>
      <c r="D451" s="27" t="s">
        <v>5</v>
      </c>
      <c r="E451" s="25">
        <v>10</v>
      </c>
      <c r="F451" s="25">
        <v>4086.6071428571427</v>
      </c>
      <c r="G451" s="26">
        <f t="shared" si="12"/>
        <v>40866.071428571428</v>
      </c>
      <c r="H451" s="113"/>
      <c r="I451" s="121"/>
    </row>
    <row r="452" spans="1:9" s="3" customFormat="1" ht="51" outlineLevel="1">
      <c r="A452" s="23" t="s">
        <v>1232</v>
      </c>
      <c r="B452" s="65" t="s">
        <v>548</v>
      </c>
      <c r="C452" s="65" t="s">
        <v>549</v>
      </c>
      <c r="D452" s="27" t="s">
        <v>5</v>
      </c>
      <c r="E452" s="25">
        <v>5</v>
      </c>
      <c r="F452" s="25">
        <v>4566.0714285714284</v>
      </c>
      <c r="G452" s="26">
        <f t="shared" si="12"/>
        <v>22830.357142857141</v>
      </c>
      <c r="H452" s="113"/>
      <c r="I452" s="121"/>
    </row>
    <row r="453" spans="1:9" s="3" customFormat="1" ht="51" outlineLevel="1">
      <c r="A453" s="23" t="s">
        <v>1233</v>
      </c>
      <c r="B453" s="65" t="s">
        <v>548</v>
      </c>
      <c r="C453" s="65" t="s">
        <v>549</v>
      </c>
      <c r="D453" s="27" t="s">
        <v>5</v>
      </c>
      <c r="E453" s="25">
        <v>5</v>
      </c>
      <c r="F453" s="25">
        <v>4566.0714285714284</v>
      </c>
      <c r="G453" s="26">
        <f t="shared" si="12"/>
        <v>22830.357142857141</v>
      </c>
      <c r="H453" s="113"/>
      <c r="I453" s="121"/>
    </row>
    <row r="454" spans="1:9" s="3" customFormat="1">
      <c r="A454" s="19"/>
      <c r="B454" s="77" t="s">
        <v>550</v>
      </c>
      <c r="C454" s="62"/>
      <c r="D454" s="20"/>
      <c r="E454" s="21">
        <v>505</v>
      </c>
      <c r="F454" s="21"/>
      <c r="G454" s="22">
        <f>SUM(G455:G481)</f>
        <v>14279628.457142824</v>
      </c>
      <c r="H454" s="113"/>
      <c r="I454" s="119"/>
    </row>
    <row r="455" spans="1:9" s="3" customFormat="1" ht="38.25" outlineLevel="1">
      <c r="A455" s="23" t="s">
        <v>1234</v>
      </c>
      <c r="B455" s="65" t="s">
        <v>551</v>
      </c>
      <c r="C455" s="65" t="s">
        <v>552</v>
      </c>
      <c r="D455" s="27" t="s">
        <v>5</v>
      </c>
      <c r="E455" s="25"/>
      <c r="F455" s="25">
        <v>517241.07142857142</v>
      </c>
      <c r="G455" s="26">
        <f t="shared" si="12"/>
        <v>0</v>
      </c>
      <c r="H455" s="113"/>
      <c r="I455" s="124"/>
    </row>
    <row r="456" spans="1:9" s="3" customFormat="1" ht="51" outlineLevel="1">
      <c r="A456" s="23" t="s">
        <v>1235</v>
      </c>
      <c r="B456" s="65" t="s">
        <v>553</v>
      </c>
      <c r="C456" s="65" t="s">
        <v>554</v>
      </c>
      <c r="D456" s="27" t="s">
        <v>5</v>
      </c>
      <c r="E456" s="25">
        <v>2</v>
      </c>
      <c r="F456" s="25">
        <v>1637928.5714285714</v>
      </c>
      <c r="G456" s="26">
        <f t="shared" si="12"/>
        <v>3275857.1428571427</v>
      </c>
      <c r="H456" s="113"/>
      <c r="I456" s="124"/>
    </row>
    <row r="457" spans="1:9" s="3" customFormat="1" ht="25.5" outlineLevel="1">
      <c r="A457" s="23" t="s">
        <v>1236</v>
      </c>
      <c r="B457" s="65" t="s">
        <v>555</v>
      </c>
      <c r="C457" s="65" t="s">
        <v>556</v>
      </c>
      <c r="D457" s="27" t="s">
        <v>5</v>
      </c>
      <c r="E457" s="25">
        <v>20</v>
      </c>
      <c r="F457" s="25">
        <v>46106.25</v>
      </c>
      <c r="G457" s="26">
        <f t="shared" si="12"/>
        <v>922125</v>
      </c>
      <c r="H457" s="113"/>
      <c r="I457" s="124"/>
    </row>
    <row r="458" spans="1:9" s="3" customFormat="1" outlineLevel="1">
      <c r="A458" s="23" t="s">
        <v>1237</v>
      </c>
      <c r="B458" s="65" t="s">
        <v>558</v>
      </c>
      <c r="C458" s="65" t="s">
        <v>558</v>
      </c>
      <c r="D458" s="27" t="s">
        <v>559</v>
      </c>
      <c r="E458" s="25">
        <v>50</v>
      </c>
      <c r="F458" s="25">
        <v>200</v>
      </c>
      <c r="G458" s="26">
        <f t="shared" si="12"/>
        <v>10000</v>
      </c>
      <c r="H458" s="113"/>
      <c r="I458" s="124"/>
    </row>
    <row r="459" spans="1:9" s="3" customFormat="1" outlineLevel="1">
      <c r="A459" s="23" t="s">
        <v>1238</v>
      </c>
      <c r="B459" s="65" t="s">
        <v>560</v>
      </c>
      <c r="C459" s="65" t="s">
        <v>561</v>
      </c>
      <c r="D459" s="27" t="s">
        <v>5</v>
      </c>
      <c r="E459" s="25">
        <v>5</v>
      </c>
      <c r="F459" s="25">
        <v>200</v>
      </c>
      <c r="G459" s="26">
        <f t="shared" si="12"/>
        <v>1000</v>
      </c>
      <c r="H459" s="113"/>
      <c r="I459" s="124"/>
    </row>
    <row r="460" spans="1:9" s="3" customFormat="1" outlineLevel="1">
      <c r="A460" s="23" t="s">
        <v>1239</v>
      </c>
      <c r="B460" s="65" t="s">
        <v>560</v>
      </c>
      <c r="C460" s="65" t="s">
        <v>562</v>
      </c>
      <c r="D460" s="27" t="s">
        <v>5</v>
      </c>
      <c r="E460" s="25">
        <v>5</v>
      </c>
      <c r="F460" s="25">
        <v>200</v>
      </c>
      <c r="G460" s="26">
        <f t="shared" si="12"/>
        <v>1000</v>
      </c>
      <c r="H460" s="113"/>
      <c r="I460" s="124"/>
    </row>
    <row r="461" spans="1:9" s="3" customFormat="1" outlineLevel="1">
      <c r="A461" s="23" t="s">
        <v>1240</v>
      </c>
      <c r="B461" s="65" t="s">
        <v>563</v>
      </c>
      <c r="C461" s="65" t="s">
        <v>564</v>
      </c>
      <c r="D461" s="27" t="s">
        <v>5</v>
      </c>
      <c r="E461" s="25">
        <v>10</v>
      </c>
      <c r="F461" s="25">
        <v>6422.3214285714284</v>
      </c>
      <c r="G461" s="26">
        <f t="shared" si="12"/>
        <v>64223.214285714283</v>
      </c>
      <c r="H461" s="113"/>
      <c r="I461" s="124"/>
    </row>
    <row r="462" spans="1:9" s="3" customFormat="1" ht="25.5" outlineLevel="1">
      <c r="A462" s="23" t="s">
        <v>1241</v>
      </c>
      <c r="B462" s="65" t="s">
        <v>566</v>
      </c>
      <c r="C462" s="65" t="s">
        <v>567</v>
      </c>
      <c r="D462" s="27" t="s">
        <v>5</v>
      </c>
      <c r="E462" s="25">
        <v>20</v>
      </c>
      <c r="F462" s="25">
        <v>2200</v>
      </c>
      <c r="G462" s="26">
        <f t="shared" si="12"/>
        <v>44000</v>
      </c>
      <c r="H462" s="113"/>
      <c r="I462" s="124"/>
    </row>
    <row r="463" spans="1:9" s="3" customFormat="1" ht="25.5" outlineLevel="1">
      <c r="A463" s="23" t="s">
        <v>1242</v>
      </c>
      <c r="B463" s="65" t="s">
        <v>566</v>
      </c>
      <c r="C463" s="65" t="s">
        <v>568</v>
      </c>
      <c r="D463" s="27" t="s">
        <v>5</v>
      </c>
      <c r="E463" s="25">
        <v>20</v>
      </c>
      <c r="F463" s="25">
        <v>1777.6785714285713</v>
      </c>
      <c r="G463" s="26">
        <f t="shared" si="12"/>
        <v>35553.571428571428</v>
      </c>
      <c r="H463" s="113"/>
      <c r="I463" s="124"/>
    </row>
    <row r="464" spans="1:9" s="3" customFormat="1" ht="25.5" outlineLevel="1">
      <c r="A464" s="23" t="s">
        <v>1243</v>
      </c>
      <c r="B464" s="65" t="s">
        <v>566</v>
      </c>
      <c r="C464" s="65" t="s">
        <v>569</v>
      </c>
      <c r="D464" s="27" t="s">
        <v>5</v>
      </c>
      <c r="E464" s="25">
        <v>20</v>
      </c>
      <c r="F464" s="25">
        <v>1777.6785714285713</v>
      </c>
      <c r="G464" s="26">
        <f t="shared" si="12"/>
        <v>35553.571428571428</v>
      </c>
      <c r="H464" s="113"/>
      <c r="I464" s="124"/>
    </row>
    <row r="465" spans="1:9" s="3" customFormat="1" outlineLevel="1">
      <c r="A465" s="23" t="s">
        <v>1244</v>
      </c>
      <c r="B465" s="65" t="s">
        <v>570</v>
      </c>
      <c r="C465" s="65" t="s">
        <v>571</v>
      </c>
      <c r="D465" s="27" t="s">
        <v>5</v>
      </c>
      <c r="E465" s="25">
        <v>18</v>
      </c>
      <c r="F465" s="25">
        <v>80837.5</v>
      </c>
      <c r="G465" s="26">
        <f t="shared" si="12"/>
        <v>1455075</v>
      </c>
      <c r="H465" s="113"/>
      <c r="I465" s="124"/>
    </row>
    <row r="466" spans="1:9" s="3" customFormat="1" outlineLevel="1">
      <c r="A466" s="23" t="s">
        <v>1245</v>
      </c>
      <c r="B466" s="65" t="s">
        <v>572</v>
      </c>
      <c r="C466" s="65" t="s">
        <v>573</v>
      </c>
      <c r="D466" s="27" t="s">
        <v>5</v>
      </c>
      <c r="E466" s="25">
        <v>9</v>
      </c>
      <c r="F466" s="25">
        <v>105087.5</v>
      </c>
      <c r="G466" s="26">
        <f t="shared" si="12"/>
        <v>945787.5</v>
      </c>
      <c r="H466" s="113"/>
      <c r="I466" s="113"/>
    </row>
    <row r="467" spans="1:9" s="3" customFormat="1" outlineLevel="1">
      <c r="A467" s="23" t="s">
        <v>1246</v>
      </c>
      <c r="B467" s="65" t="s">
        <v>574</v>
      </c>
      <c r="C467" s="65" t="s">
        <v>575</v>
      </c>
      <c r="D467" s="27" t="s">
        <v>5</v>
      </c>
      <c r="E467" s="25">
        <v>2</v>
      </c>
      <c r="F467" s="25">
        <v>16000</v>
      </c>
      <c r="G467" s="26">
        <f t="shared" si="12"/>
        <v>32000</v>
      </c>
      <c r="H467" s="113"/>
      <c r="I467" s="113"/>
    </row>
    <row r="468" spans="1:9" s="3" customFormat="1" ht="25.5" outlineLevel="1">
      <c r="A468" s="23" t="s">
        <v>1247</v>
      </c>
      <c r="B468" s="65" t="s">
        <v>574</v>
      </c>
      <c r="C468" s="65" t="s">
        <v>576</v>
      </c>
      <c r="D468" s="27" t="s">
        <v>5</v>
      </c>
      <c r="E468" s="25">
        <v>4</v>
      </c>
      <c r="F468" s="25">
        <v>59258.928571428572</v>
      </c>
      <c r="G468" s="26">
        <f t="shared" si="12"/>
        <v>237035.71428571429</v>
      </c>
      <c r="H468" s="113"/>
      <c r="I468" s="113"/>
    </row>
    <row r="469" spans="1:9" s="3" customFormat="1" ht="25.5" outlineLevel="1">
      <c r="A469" s="23" t="s">
        <v>1248</v>
      </c>
      <c r="B469" s="65" t="s">
        <v>577</v>
      </c>
      <c r="C469" s="65" t="s">
        <v>578</v>
      </c>
      <c r="D469" s="27" t="s">
        <v>579</v>
      </c>
      <c r="E469" s="25">
        <v>15</v>
      </c>
      <c r="F469" s="25">
        <v>58785.714285714283</v>
      </c>
      <c r="G469" s="26">
        <f t="shared" si="12"/>
        <v>881785.7142857142</v>
      </c>
      <c r="H469" s="113"/>
      <c r="I469" s="113"/>
    </row>
    <row r="470" spans="1:9" s="3" customFormat="1" outlineLevel="1">
      <c r="A470" s="23" t="s">
        <v>1249</v>
      </c>
      <c r="B470" s="65" t="s">
        <v>580</v>
      </c>
      <c r="C470" s="65" t="s">
        <v>581</v>
      </c>
      <c r="D470" s="27" t="s">
        <v>469</v>
      </c>
      <c r="E470" s="25">
        <v>10</v>
      </c>
      <c r="F470" s="25">
        <v>91794.642857142855</v>
      </c>
      <c r="G470" s="26">
        <f t="shared" si="12"/>
        <v>917946.42857142852</v>
      </c>
      <c r="H470" s="113"/>
      <c r="I470" s="113"/>
    </row>
    <row r="471" spans="1:9" s="3" customFormat="1" ht="25.5" outlineLevel="1">
      <c r="A471" s="23" t="s">
        <v>1250</v>
      </c>
      <c r="B471" s="64" t="s">
        <v>582</v>
      </c>
      <c r="C471" s="64" t="s">
        <v>583</v>
      </c>
      <c r="D471" s="27" t="s">
        <v>5</v>
      </c>
      <c r="E471" s="25">
        <v>2</v>
      </c>
      <c r="F471" s="25">
        <v>148094.64285714287</v>
      </c>
      <c r="G471" s="26">
        <f t="shared" si="12"/>
        <v>296189.28571428574</v>
      </c>
      <c r="H471" s="113"/>
      <c r="I471" s="113"/>
    </row>
    <row r="472" spans="1:9" s="3" customFormat="1" ht="25.5" outlineLevel="1">
      <c r="A472" s="23" t="s">
        <v>1251</v>
      </c>
      <c r="B472" s="64" t="s">
        <v>236</v>
      </c>
      <c r="C472" s="64" t="s">
        <v>584</v>
      </c>
      <c r="D472" s="27" t="s">
        <v>142</v>
      </c>
      <c r="E472" s="25">
        <f>40-H473</f>
        <v>23.848214285707481</v>
      </c>
      <c r="F472" s="25">
        <v>5000</v>
      </c>
      <c r="G472" s="26">
        <f t="shared" si="12"/>
        <v>119241.07142853741</v>
      </c>
      <c r="H472" s="113"/>
      <c r="I472" s="113"/>
    </row>
    <row r="473" spans="1:9" s="3" customFormat="1" ht="25.5" outlineLevel="1">
      <c r="A473" s="23" t="s">
        <v>1252</v>
      </c>
      <c r="B473" s="64" t="s">
        <v>236</v>
      </c>
      <c r="C473" s="64" t="s">
        <v>237</v>
      </c>
      <c r="D473" s="27" t="s">
        <v>142</v>
      </c>
      <c r="E473" s="25">
        <v>20</v>
      </c>
      <c r="F473" s="25">
        <v>700</v>
      </c>
      <c r="G473" s="26">
        <f t="shared" si="12"/>
        <v>14000</v>
      </c>
      <c r="H473" s="126">
        <f>I473/F472</f>
        <v>16.151785714292519</v>
      </c>
      <c r="I473" s="113">
        <v>80758.928571462602</v>
      </c>
    </row>
    <row r="474" spans="1:9" s="3" customFormat="1" ht="25.5" outlineLevel="1">
      <c r="A474" s="23" t="s">
        <v>1253</v>
      </c>
      <c r="B474" s="64" t="s">
        <v>236</v>
      </c>
      <c r="C474" s="64" t="s">
        <v>585</v>
      </c>
      <c r="D474" s="27" t="s">
        <v>142</v>
      </c>
      <c r="E474" s="25">
        <v>80</v>
      </c>
      <c r="F474" s="25">
        <v>5000</v>
      </c>
      <c r="G474" s="26">
        <f t="shared" si="12"/>
        <v>400000</v>
      </c>
      <c r="H474" s="113"/>
      <c r="I474" s="113"/>
    </row>
    <row r="475" spans="1:9" s="3" customFormat="1" ht="25.5" outlineLevel="1">
      <c r="A475" s="23" t="s">
        <v>1254</v>
      </c>
      <c r="B475" s="64" t="s">
        <v>586</v>
      </c>
      <c r="C475" s="64" t="s">
        <v>587</v>
      </c>
      <c r="D475" s="27" t="s">
        <v>5</v>
      </c>
      <c r="E475" s="25">
        <v>20</v>
      </c>
      <c r="F475" s="25">
        <v>3362.23</v>
      </c>
      <c r="G475" s="26">
        <f t="shared" si="12"/>
        <v>67244.600000000006</v>
      </c>
      <c r="H475" s="113"/>
      <c r="I475" s="113"/>
    </row>
    <row r="476" spans="1:9" s="3" customFormat="1" ht="25.5" outlineLevel="1">
      <c r="A476" s="23" t="s">
        <v>1255</v>
      </c>
      <c r="B476" s="64" t="s">
        <v>588</v>
      </c>
      <c r="C476" s="64"/>
      <c r="D476" s="27" t="s">
        <v>21</v>
      </c>
      <c r="E476" s="25">
        <v>10</v>
      </c>
      <c r="F476" s="25">
        <v>277.85000000000002</v>
      </c>
      <c r="G476" s="26">
        <f t="shared" si="12"/>
        <v>2778.5</v>
      </c>
      <c r="H476" s="113"/>
      <c r="I476" s="113"/>
    </row>
    <row r="477" spans="1:9" s="3" customFormat="1" outlineLevel="1">
      <c r="A477" s="23" t="s">
        <v>1256</v>
      </c>
      <c r="B477" s="64" t="s">
        <v>589</v>
      </c>
      <c r="C477" s="64" t="s">
        <v>590</v>
      </c>
      <c r="D477" s="27" t="s">
        <v>5</v>
      </c>
      <c r="E477" s="25">
        <v>6</v>
      </c>
      <c r="F477" s="25">
        <v>18837.5</v>
      </c>
      <c r="G477" s="26">
        <f t="shared" si="12"/>
        <v>113025</v>
      </c>
      <c r="H477" s="113"/>
      <c r="I477" s="113"/>
    </row>
    <row r="478" spans="1:9" s="3" customFormat="1" ht="25.5" outlineLevel="1">
      <c r="A478" s="23" t="s">
        <v>1257</v>
      </c>
      <c r="B478" s="64" t="s">
        <v>591</v>
      </c>
      <c r="C478" s="64" t="s">
        <v>592</v>
      </c>
      <c r="D478" s="27" t="s">
        <v>5</v>
      </c>
      <c r="E478" s="25">
        <v>6</v>
      </c>
      <c r="F478" s="25">
        <v>111475</v>
      </c>
      <c r="G478" s="26">
        <f t="shared" si="12"/>
        <v>668850</v>
      </c>
      <c r="H478" s="113"/>
      <c r="I478" s="113"/>
    </row>
    <row r="479" spans="1:9" s="3" customFormat="1" ht="25.5" outlineLevel="1">
      <c r="A479" s="23" t="s">
        <v>1258</v>
      </c>
      <c r="B479" s="64" t="s">
        <v>591</v>
      </c>
      <c r="C479" s="64" t="s">
        <v>593</v>
      </c>
      <c r="D479" s="27" t="s">
        <v>5</v>
      </c>
      <c r="E479" s="25">
        <v>6</v>
      </c>
      <c r="F479" s="25">
        <v>152425</v>
      </c>
      <c r="G479" s="26">
        <f t="shared" si="12"/>
        <v>914550</v>
      </c>
      <c r="H479" s="113"/>
      <c r="I479" s="113"/>
    </row>
    <row r="480" spans="1:9" s="3" customFormat="1" ht="25.5" outlineLevel="1">
      <c r="A480" s="23" t="s">
        <v>1259</v>
      </c>
      <c r="B480" s="64" t="s">
        <v>594</v>
      </c>
      <c r="C480" s="64" t="s">
        <v>595</v>
      </c>
      <c r="D480" s="27" t="s">
        <v>5</v>
      </c>
      <c r="E480" s="25">
        <v>20</v>
      </c>
      <c r="F480" s="25">
        <v>120689.28571428571</v>
      </c>
      <c r="G480" s="26">
        <f t="shared" si="12"/>
        <v>2413785.7142857141</v>
      </c>
      <c r="H480" s="113"/>
      <c r="I480" s="113"/>
    </row>
    <row r="481" spans="1:9" s="3" customFormat="1" ht="25.5" outlineLevel="1">
      <c r="A481" s="23" t="s">
        <v>1260</v>
      </c>
      <c r="B481" s="64" t="s">
        <v>596</v>
      </c>
      <c r="C481" s="64" t="s">
        <v>597</v>
      </c>
      <c r="D481" s="27" t="s">
        <v>5</v>
      </c>
      <c r="E481" s="25">
        <v>12</v>
      </c>
      <c r="F481" s="25">
        <v>34251.785714285717</v>
      </c>
      <c r="G481" s="26">
        <f t="shared" si="12"/>
        <v>411021.42857142864</v>
      </c>
      <c r="H481" s="113"/>
      <c r="I481" s="113"/>
    </row>
    <row r="482" spans="1:9" s="3" customFormat="1">
      <c r="A482" s="14"/>
      <c r="B482" s="61" t="s">
        <v>12</v>
      </c>
      <c r="C482" s="61"/>
      <c r="D482" s="15"/>
      <c r="E482" s="54"/>
      <c r="F482" s="42"/>
      <c r="G482" s="17">
        <f>G483+G489+G494+G510+G518+G523+G535</f>
        <v>16803345.53262857</v>
      </c>
      <c r="H482" s="113"/>
      <c r="I482" s="112"/>
    </row>
    <row r="483" spans="1:9" s="3" customFormat="1">
      <c r="A483" s="19"/>
      <c r="B483" s="77" t="s">
        <v>13</v>
      </c>
      <c r="C483" s="62"/>
      <c r="D483" s="20"/>
      <c r="E483" s="21">
        <v>12</v>
      </c>
      <c r="F483" s="21"/>
      <c r="G483" s="22">
        <f>SUM(G484:G488)</f>
        <v>1575998.2142857141</v>
      </c>
      <c r="H483" s="113"/>
      <c r="I483" s="119"/>
    </row>
    <row r="484" spans="1:9" s="3" customFormat="1" outlineLevel="1">
      <c r="A484" s="23" t="s">
        <v>1261</v>
      </c>
      <c r="B484" s="65" t="s">
        <v>16</v>
      </c>
      <c r="C484" s="65" t="s">
        <v>17</v>
      </c>
      <c r="D484" s="27" t="s">
        <v>21</v>
      </c>
      <c r="E484" s="25">
        <v>3</v>
      </c>
      <c r="F484" s="25">
        <v>2400</v>
      </c>
      <c r="G484" s="26">
        <f t="shared" ref="G484:G547" si="13">E484*F484</f>
        <v>7200</v>
      </c>
      <c r="H484" s="113"/>
      <c r="I484" s="121"/>
    </row>
    <row r="485" spans="1:9" s="3" customFormat="1" outlineLevel="1">
      <c r="A485" s="23" t="s">
        <v>1262</v>
      </c>
      <c r="B485" s="65" t="s">
        <v>18</v>
      </c>
      <c r="C485" s="65"/>
      <c r="D485" s="27" t="s">
        <v>21</v>
      </c>
      <c r="E485" s="25">
        <v>2</v>
      </c>
      <c r="F485" s="25">
        <v>702144.64285714284</v>
      </c>
      <c r="G485" s="26">
        <f t="shared" si="13"/>
        <v>1404289.2857142857</v>
      </c>
      <c r="H485" s="113"/>
      <c r="I485" s="121"/>
    </row>
    <row r="486" spans="1:9" s="3" customFormat="1" outlineLevel="1">
      <c r="A486" s="23" t="s">
        <v>1263</v>
      </c>
      <c r="B486" s="65" t="s">
        <v>22</v>
      </c>
      <c r="C486" s="65" t="s">
        <v>23</v>
      </c>
      <c r="D486" s="27" t="s">
        <v>21</v>
      </c>
      <c r="E486" s="25">
        <v>1</v>
      </c>
      <c r="F486" s="25">
        <v>37591.071428571428</v>
      </c>
      <c r="G486" s="26">
        <f t="shared" si="13"/>
        <v>37591.071428571428</v>
      </c>
      <c r="H486" s="113"/>
      <c r="I486" s="121"/>
    </row>
    <row r="487" spans="1:9" s="3" customFormat="1" outlineLevel="1">
      <c r="A487" s="23" t="s">
        <v>1264</v>
      </c>
      <c r="B487" s="65" t="s">
        <v>19</v>
      </c>
      <c r="C487" s="65" t="s">
        <v>20</v>
      </c>
      <c r="D487" s="27" t="s">
        <v>21</v>
      </c>
      <c r="E487" s="25">
        <v>1</v>
      </c>
      <c r="F487" s="25">
        <v>103181.25</v>
      </c>
      <c r="G487" s="26">
        <f t="shared" si="13"/>
        <v>103181.25</v>
      </c>
      <c r="H487" s="113"/>
      <c r="I487" s="121"/>
    </row>
    <row r="488" spans="1:9" s="3" customFormat="1" outlineLevel="1">
      <c r="A488" s="23" t="s">
        <v>1265</v>
      </c>
      <c r="B488" s="65" t="s">
        <v>24</v>
      </c>
      <c r="C488" s="65" t="s">
        <v>25</v>
      </c>
      <c r="D488" s="27" t="s">
        <v>21</v>
      </c>
      <c r="E488" s="25">
        <v>5</v>
      </c>
      <c r="F488" s="25">
        <v>4747.3214285714284</v>
      </c>
      <c r="G488" s="26">
        <f t="shared" si="13"/>
        <v>23736.607142857141</v>
      </c>
      <c r="H488" s="113"/>
      <c r="I488" s="121"/>
    </row>
    <row r="489" spans="1:9" s="3" customFormat="1">
      <c r="A489" s="19"/>
      <c r="B489" s="77" t="s">
        <v>26</v>
      </c>
      <c r="C489" s="62"/>
      <c r="D489" s="20"/>
      <c r="E489" s="21">
        <v>10</v>
      </c>
      <c r="F489" s="21"/>
      <c r="G489" s="22">
        <f>SUM(G490:G493)</f>
        <v>47200</v>
      </c>
      <c r="H489" s="113"/>
      <c r="I489" s="119"/>
    </row>
    <row r="490" spans="1:9" s="3" customFormat="1" outlineLevel="1">
      <c r="A490" s="23" t="s">
        <v>1266</v>
      </c>
      <c r="B490" s="65" t="s">
        <v>27</v>
      </c>
      <c r="C490" s="65" t="s">
        <v>28</v>
      </c>
      <c r="D490" s="27" t="s">
        <v>21</v>
      </c>
      <c r="E490" s="53">
        <v>5</v>
      </c>
      <c r="F490" s="25">
        <v>3000</v>
      </c>
      <c r="G490" s="26">
        <f t="shared" si="13"/>
        <v>15000</v>
      </c>
      <c r="H490" s="113"/>
      <c r="I490" s="121"/>
    </row>
    <row r="491" spans="1:9" s="3" customFormat="1" outlineLevel="1">
      <c r="A491" s="23" t="s">
        <v>1267</v>
      </c>
      <c r="B491" s="65" t="s">
        <v>29</v>
      </c>
      <c r="C491" s="65" t="s">
        <v>30</v>
      </c>
      <c r="D491" s="27" t="s">
        <v>21</v>
      </c>
      <c r="E491" s="53">
        <v>1</v>
      </c>
      <c r="F491" s="25">
        <v>4000</v>
      </c>
      <c r="G491" s="26">
        <f t="shared" si="13"/>
        <v>4000</v>
      </c>
      <c r="H491" s="113"/>
      <c r="I491" s="121"/>
    </row>
    <row r="492" spans="1:9" s="3" customFormat="1" outlineLevel="1">
      <c r="A492" s="23" t="s">
        <v>1268</v>
      </c>
      <c r="B492" s="65" t="s">
        <v>598</v>
      </c>
      <c r="C492" s="65" t="s">
        <v>32</v>
      </c>
      <c r="D492" s="27" t="s">
        <v>21</v>
      </c>
      <c r="E492" s="53">
        <v>1</v>
      </c>
      <c r="F492" s="25">
        <v>2400</v>
      </c>
      <c r="G492" s="26">
        <f t="shared" si="13"/>
        <v>2400</v>
      </c>
      <c r="H492" s="113"/>
      <c r="I492" s="121"/>
    </row>
    <row r="493" spans="1:9" s="3" customFormat="1" outlineLevel="1">
      <c r="A493" s="23" t="s">
        <v>1269</v>
      </c>
      <c r="B493" s="65" t="s">
        <v>33</v>
      </c>
      <c r="C493" s="65" t="s">
        <v>34</v>
      </c>
      <c r="D493" s="27" t="s">
        <v>21</v>
      </c>
      <c r="E493" s="53">
        <v>3</v>
      </c>
      <c r="F493" s="25">
        <v>8600</v>
      </c>
      <c r="G493" s="26">
        <f t="shared" si="13"/>
        <v>25800</v>
      </c>
      <c r="H493" s="113"/>
      <c r="I493" s="121"/>
    </row>
    <row r="494" spans="1:9" s="3" customFormat="1">
      <c r="A494" s="19"/>
      <c r="B494" s="77" t="s">
        <v>35</v>
      </c>
      <c r="C494" s="62"/>
      <c r="D494" s="20"/>
      <c r="E494" s="21">
        <v>48</v>
      </c>
      <c r="F494" s="21"/>
      <c r="G494" s="22">
        <f>SUM(G495:G509)</f>
        <v>535290.17857142864</v>
      </c>
      <c r="H494" s="113"/>
      <c r="I494" s="119"/>
    </row>
    <row r="495" spans="1:9" s="3" customFormat="1" outlineLevel="1">
      <c r="A495" s="23" t="s">
        <v>1270</v>
      </c>
      <c r="B495" s="65" t="s">
        <v>600</v>
      </c>
      <c r="C495" s="65" t="s">
        <v>599</v>
      </c>
      <c r="D495" s="27" t="s">
        <v>61</v>
      </c>
      <c r="E495" s="25">
        <v>5</v>
      </c>
      <c r="F495" s="25">
        <v>7849.1071428571431</v>
      </c>
      <c r="G495" s="26">
        <f t="shared" si="13"/>
        <v>39245.535714285717</v>
      </c>
      <c r="H495" s="113"/>
      <c r="I495" s="121"/>
    </row>
    <row r="496" spans="1:9" s="3" customFormat="1" ht="25.5" outlineLevel="1">
      <c r="A496" s="23" t="s">
        <v>1271</v>
      </c>
      <c r="B496" s="65" t="s">
        <v>601</v>
      </c>
      <c r="C496" s="65" t="s">
        <v>602</v>
      </c>
      <c r="D496" s="27" t="s">
        <v>38</v>
      </c>
      <c r="E496" s="25">
        <v>3</v>
      </c>
      <c r="F496" s="25">
        <v>6850</v>
      </c>
      <c r="G496" s="26">
        <f t="shared" si="13"/>
        <v>20550</v>
      </c>
      <c r="H496" s="113"/>
      <c r="I496" s="121"/>
    </row>
    <row r="497" spans="1:9" s="3" customFormat="1" outlineLevel="1">
      <c r="A497" s="23" t="s">
        <v>1272</v>
      </c>
      <c r="B497" s="65" t="s">
        <v>603</v>
      </c>
      <c r="C497" s="65" t="s">
        <v>40</v>
      </c>
      <c r="D497" s="27" t="s">
        <v>604</v>
      </c>
      <c r="E497" s="25">
        <v>2</v>
      </c>
      <c r="F497" s="25">
        <v>431.25</v>
      </c>
      <c r="G497" s="26">
        <f t="shared" si="13"/>
        <v>862.5</v>
      </c>
      <c r="H497" s="113"/>
      <c r="I497" s="121"/>
    </row>
    <row r="498" spans="1:9" s="3" customFormat="1" ht="51" outlineLevel="1">
      <c r="A498" s="23" t="s">
        <v>1273</v>
      </c>
      <c r="B498" s="65" t="s">
        <v>41</v>
      </c>
      <c r="C498" s="65" t="s">
        <v>42</v>
      </c>
      <c r="D498" s="27" t="s">
        <v>38</v>
      </c>
      <c r="E498" s="25">
        <v>2</v>
      </c>
      <c r="F498" s="25">
        <v>13272.321428571429</v>
      </c>
      <c r="G498" s="26">
        <f t="shared" si="13"/>
        <v>26544.642857142859</v>
      </c>
      <c r="H498" s="113"/>
      <c r="I498" s="121"/>
    </row>
    <row r="499" spans="1:9" s="3" customFormat="1" outlineLevel="1">
      <c r="A499" s="23" t="s">
        <v>1274</v>
      </c>
      <c r="B499" s="65" t="s">
        <v>605</v>
      </c>
      <c r="C499" s="65" t="s">
        <v>599</v>
      </c>
      <c r="D499" s="27" t="s">
        <v>61</v>
      </c>
      <c r="E499" s="25">
        <v>2</v>
      </c>
      <c r="F499" s="25">
        <v>11131.25</v>
      </c>
      <c r="G499" s="26">
        <f t="shared" si="13"/>
        <v>22262.5</v>
      </c>
      <c r="H499" s="113"/>
      <c r="I499" s="121"/>
    </row>
    <row r="500" spans="1:9" s="3" customFormat="1" ht="25.5" outlineLevel="1">
      <c r="A500" s="23" t="s">
        <v>1275</v>
      </c>
      <c r="B500" s="65" t="s">
        <v>606</v>
      </c>
      <c r="C500" s="65" t="s">
        <v>599</v>
      </c>
      <c r="D500" s="27" t="s">
        <v>38</v>
      </c>
      <c r="E500" s="25">
        <v>1</v>
      </c>
      <c r="F500" s="25">
        <v>11786.607142857143</v>
      </c>
      <c r="G500" s="26">
        <f t="shared" si="13"/>
        <v>11786.607142857143</v>
      </c>
      <c r="H500" s="113"/>
      <c r="I500" s="121"/>
    </row>
    <row r="501" spans="1:9" s="3" customFormat="1" ht="25.5" outlineLevel="1">
      <c r="A501" s="23" t="s">
        <v>1276</v>
      </c>
      <c r="B501" s="65" t="s">
        <v>607</v>
      </c>
      <c r="C501" s="65" t="s">
        <v>608</v>
      </c>
      <c r="D501" s="32" t="s">
        <v>5</v>
      </c>
      <c r="E501" s="25">
        <v>6</v>
      </c>
      <c r="F501" s="25">
        <v>431.25</v>
      </c>
      <c r="G501" s="26">
        <f t="shared" si="13"/>
        <v>2587.5</v>
      </c>
      <c r="H501" s="113"/>
      <c r="I501" s="121"/>
    </row>
    <row r="502" spans="1:9" s="3" customFormat="1" ht="25.5" outlineLevel="1">
      <c r="A502" s="23" t="s">
        <v>1277</v>
      </c>
      <c r="B502" s="65" t="s">
        <v>609</v>
      </c>
      <c r="C502" s="65" t="s">
        <v>44</v>
      </c>
      <c r="D502" s="27" t="s">
        <v>38</v>
      </c>
      <c r="E502" s="25">
        <v>7</v>
      </c>
      <c r="F502" s="25">
        <v>7622.3214285714284</v>
      </c>
      <c r="G502" s="26">
        <f t="shared" si="13"/>
        <v>53356.25</v>
      </c>
      <c r="H502" s="113"/>
      <c r="I502" s="121"/>
    </row>
    <row r="503" spans="1:9" s="3" customFormat="1" ht="25.5" outlineLevel="1">
      <c r="A503" s="23" t="s">
        <v>1278</v>
      </c>
      <c r="B503" s="65" t="s">
        <v>610</v>
      </c>
      <c r="C503" s="65" t="s">
        <v>40</v>
      </c>
      <c r="D503" s="27" t="s">
        <v>38</v>
      </c>
      <c r="E503" s="25">
        <v>1</v>
      </c>
      <c r="F503" s="25">
        <v>9418.75</v>
      </c>
      <c r="G503" s="26">
        <f t="shared" si="13"/>
        <v>9418.75</v>
      </c>
      <c r="H503" s="113"/>
      <c r="I503" s="121"/>
    </row>
    <row r="504" spans="1:9" s="3" customFormat="1" outlineLevel="1">
      <c r="A504" s="23" t="s">
        <v>1279</v>
      </c>
      <c r="B504" s="65" t="s">
        <v>610</v>
      </c>
      <c r="C504" s="65" t="s">
        <v>599</v>
      </c>
      <c r="D504" s="27" t="s">
        <v>61</v>
      </c>
      <c r="E504" s="25">
        <v>5</v>
      </c>
      <c r="F504" s="25">
        <v>10867.857142857143</v>
      </c>
      <c r="G504" s="26">
        <f t="shared" si="13"/>
        <v>54339.285714285717</v>
      </c>
      <c r="H504" s="113"/>
      <c r="I504" s="121"/>
    </row>
    <row r="505" spans="1:9" s="3" customFormat="1" outlineLevel="1">
      <c r="A505" s="23" t="s">
        <v>1280</v>
      </c>
      <c r="B505" s="65" t="s">
        <v>611</v>
      </c>
      <c r="C505" s="65" t="s">
        <v>599</v>
      </c>
      <c r="D505" s="27" t="s">
        <v>61</v>
      </c>
      <c r="E505" s="25">
        <v>2</v>
      </c>
      <c r="F505" s="25">
        <v>103397.32142857143</v>
      </c>
      <c r="G505" s="26">
        <f t="shared" si="13"/>
        <v>206794.64285714287</v>
      </c>
      <c r="H505" s="113"/>
      <c r="I505" s="121"/>
    </row>
    <row r="506" spans="1:9" s="3" customFormat="1" ht="25.5" outlineLevel="1">
      <c r="A506" s="23" t="s">
        <v>1281</v>
      </c>
      <c r="B506" s="65" t="s">
        <v>612</v>
      </c>
      <c r="C506" s="65" t="s">
        <v>51</v>
      </c>
      <c r="D506" s="27" t="s">
        <v>38</v>
      </c>
      <c r="E506" s="25">
        <v>1</v>
      </c>
      <c r="F506" s="25">
        <v>21711.607142857141</v>
      </c>
      <c r="G506" s="26">
        <f t="shared" si="13"/>
        <v>21711.607142857141</v>
      </c>
      <c r="H506" s="113"/>
      <c r="I506" s="121"/>
    </row>
    <row r="507" spans="1:9" s="3" customFormat="1" ht="25.5" outlineLevel="1">
      <c r="A507" s="23" t="s">
        <v>1282</v>
      </c>
      <c r="B507" s="65" t="s">
        <v>612</v>
      </c>
      <c r="C507" s="65" t="s">
        <v>52</v>
      </c>
      <c r="D507" s="27" t="s">
        <v>38</v>
      </c>
      <c r="E507" s="25">
        <v>2</v>
      </c>
      <c r="F507" s="25">
        <v>21711.607142857141</v>
      </c>
      <c r="G507" s="26">
        <f t="shared" si="13"/>
        <v>43423.214285714283</v>
      </c>
      <c r="H507" s="113"/>
      <c r="I507" s="121"/>
    </row>
    <row r="508" spans="1:9" s="3" customFormat="1" ht="25.5" outlineLevel="1">
      <c r="A508" s="23" t="s">
        <v>1283</v>
      </c>
      <c r="B508" s="65" t="s">
        <v>613</v>
      </c>
      <c r="C508" s="65" t="s">
        <v>614</v>
      </c>
      <c r="D508" s="27" t="s">
        <v>38</v>
      </c>
      <c r="E508" s="25">
        <v>2</v>
      </c>
      <c r="F508" s="25">
        <v>5000</v>
      </c>
      <c r="G508" s="26">
        <f t="shared" si="13"/>
        <v>10000</v>
      </c>
      <c r="H508" s="113"/>
      <c r="I508" s="121"/>
    </row>
    <row r="509" spans="1:9" s="3" customFormat="1" ht="25.5" outlineLevel="1">
      <c r="A509" s="23" t="s">
        <v>1284</v>
      </c>
      <c r="B509" s="65" t="s">
        <v>54</v>
      </c>
      <c r="C509" s="65" t="s">
        <v>55</v>
      </c>
      <c r="D509" s="27" t="s">
        <v>38</v>
      </c>
      <c r="E509" s="25">
        <v>1</v>
      </c>
      <c r="F509" s="25">
        <v>12407.142857142857</v>
      </c>
      <c r="G509" s="26">
        <f t="shared" si="13"/>
        <v>12407.142857142857</v>
      </c>
      <c r="H509" s="113"/>
      <c r="I509" s="121"/>
    </row>
    <row r="510" spans="1:9" s="3" customFormat="1" ht="25.5">
      <c r="A510" s="19"/>
      <c r="B510" s="77" t="s">
        <v>56</v>
      </c>
      <c r="C510" s="62"/>
      <c r="D510" s="20"/>
      <c r="E510" s="21">
        <v>35</v>
      </c>
      <c r="F510" s="21"/>
      <c r="G510" s="22">
        <f>SUM(G511:G517)</f>
        <v>96397.32142857142</v>
      </c>
      <c r="H510" s="113"/>
      <c r="I510" s="119"/>
    </row>
    <row r="511" spans="1:9" s="3" customFormat="1" ht="25.5" outlineLevel="1">
      <c r="A511" s="23" t="s">
        <v>1285</v>
      </c>
      <c r="B511" s="65" t="s">
        <v>59</v>
      </c>
      <c r="C511" s="65" t="s">
        <v>60</v>
      </c>
      <c r="D511" s="27" t="s">
        <v>61</v>
      </c>
      <c r="E511" s="53">
        <v>5</v>
      </c>
      <c r="F511" s="25">
        <v>2000</v>
      </c>
      <c r="G511" s="26">
        <f t="shared" si="13"/>
        <v>10000</v>
      </c>
      <c r="H511" s="113"/>
      <c r="I511" s="121"/>
    </row>
    <row r="512" spans="1:9" s="3" customFormat="1" ht="25.5" outlineLevel="1">
      <c r="A512" s="23" t="s">
        <v>1286</v>
      </c>
      <c r="B512" s="65" t="s">
        <v>59</v>
      </c>
      <c r="C512" s="65" t="s">
        <v>62</v>
      </c>
      <c r="D512" s="27" t="s">
        <v>61</v>
      </c>
      <c r="E512" s="53">
        <v>5</v>
      </c>
      <c r="F512" s="25">
        <v>2000</v>
      </c>
      <c r="G512" s="26">
        <f t="shared" si="13"/>
        <v>10000</v>
      </c>
      <c r="H512" s="113"/>
      <c r="I512" s="121"/>
    </row>
    <row r="513" spans="1:9" s="3" customFormat="1" ht="25.5" outlineLevel="1">
      <c r="A513" s="23" t="s">
        <v>1287</v>
      </c>
      <c r="B513" s="65" t="s">
        <v>63</v>
      </c>
      <c r="C513" s="65" t="s">
        <v>64</v>
      </c>
      <c r="D513" s="27" t="s">
        <v>61</v>
      </c>
      <c r="E513" s="53">
        <v>5</v>
      </c>
      <c r="F513" s="25">
        <v>2000</v>
      </c>
      <c r="G513" s="26">
        <f t="shared" si="13"/>
        <v>10000</v>
      </c>
      <c r="H513" s="113"/>
      <c r="I513" s="121"/>
    </row>
    <row r="514" spans="1:9" s="3" customFormat="1" ht="25.5" outlineLevel="1">
      <c r="A514" s="23" t="s">
        <v>1288</v>
      </c>
      <c r="B514" s="65" t="s">
        <v>63</v>
      </c>
      <c r="C514" s="65" t="s">
        <v>65</v>
      </c>
      <c r="D514" s="27" t="s">
        <v>61</v>
      </c>
      <c r="E514" s="53">
        <v>5</v>
      </c>
      <c r="F514" s="25">
        <v>2000</v>
      </c>
      <c r="G514" s="26">
        <f t="shared" si="13"/>
        <v>10000</v>
      </c>
      <c r="H514" s="113"/>
      <c r="I514" s="121"/>
    </row>
    <row r="515" spans="1:9" s="3" customFormat="1" ht="25.5" outlineLevel="1">
      <c r="A515" s="23" t="s">
        <v>1289</v>
      </c>
      <c r="B515" s="65" t="s">
        <v>63</v>
      </c>
      <c r="C515" s="65" t="s">
        <v>66</v>
      </c>
      <c r="D515" s="27" t="s">
        <v>61</v>
      </c>
      <c r="E515" s="53">
        <v>5</v>
      </c>
      <c r="F515" s="25">
        <v>2000</v>
      </c>
      <c r="G515" s="26">
        <f t="shared" si="13"/>
        <v>10000</v>
      </c>
      <c r="H515" s="113"/>
      <c r="I515" s="121"/>
    </row>
    <row r="516" spans="1:9" s="3" customFormat="1" ht="25.5" outlineLevel="1">
      <c r="A516" s="23" t="s">
        <v>1290</v>
      </c>
      <c r="B516" s="65" t="s">
        <v>63</v>
      </c>
      <c r="C516" s="65" t="s">
        <v>67</v>
      </c>
      <c r="D516" s="27" t="s">
        <v>61</v>
      </c>
      <c r="E516" s="53">
        <v>5</v>
      </c>
      <c r="F516" s="25">
        <v>2000</v>
      </c>
      <c r="G516" s="26">
        <f t="shared" si="13"/>
        <v>10000</v>
      </c>
      <c r="H516" s="113"/>
      <c r="I516" s="121"/>
    </row>
    <row r="517" spans="1:9" s="3" customFormat="1" ht="25.5" outlineLevel="1">
      <c r="A517" s="23" t="s">
        <v>1291</v>
      </c>
      <c r="B517" s="65" t="s">
        <v>63</v>
      </c>
      <c r="C517" s="65" t="s">
        <v>69</v>
      </c>
      <c r="D517" s="27" t="s">
        <v>61</v>
      </c>
      <c r="E517" s="53">
        <v>5</v>
      </c>
      <c r="F517" s="25">
        <v>7279.4642857142853</v>
      </c>
      <c r="G517" s="26">
        <f t="shared" si="13"/>
        <v>36397.321428571428</v>
      </c>
      <c r="H517" s="113"/>
      <c r="I517" s="121"/>
    </row>
    <row r="518" spans="1:9" s="3" customFormat="1">
      <c r="A518" s="19"/>
      <c r="B518" s="77" t="s">
        <v>79</v>
      </c>
      <c r="C518" s="62"/>
      <c r="D518" s="20"/>
      <c r="E518" s="21">
        <v>4</v>
      </c>
      <c r="F518" s="21"/>
      <c r="G518" s="22">
        <f>SUM(G519:G522)</f>
        <v>279068.75</v>
      </c>
      <c r="H518" s="113"/>
      <c r="I518" s="119"/>
    </row>
    <row r="519" spans="1:9" s="3" customFormat="1" outlineLevel="1">
      <c r="A519" s="23" t="s">
        <v>1292</v>
      </c>
      <c r="B519" s="65" t="s">
        <v>80</v>
      </c>
      <c r="C519" s="65" t="s">
        <v>81</v>
      </c>
      <c r="D519" s="27" t="s">
        <v>21</v>
      </c>
      <c r="E519" s="25">
        <v>1</v>
      </c>
      <c r="F519" s="25">
        <v>107033.92857142857</v>
      </c>
      <c r="G519" s="26">
        <f t="shared" si="13"/>
        <v>107033.92857142857</v>
      </c>
      <c r="H519" s="113"/>
      <c r="I519" s="121"/>
    </row>
    <row r="520" spans="1:9" s="3" customFormat="1" ht="25.5" outlineLevel="1">
      <c r="A520" s="23" t="s">
        <v>1293</v>
      </c>
      <c r="B520" s="65" t="s">
        <v>82</v>
      </c>
      <c r="C520" s="65" t="s">
        <v>83</v>
      </c>
      <c r="D520" s="27" t="s">
        <v>21</v>
      </c>
      <c r="E520" s="25">
        <v>1</v>
      </c>
      <c r="F520" s="25">
        <v>65000</v>
      </c>
      <c r="G520" s="26">
        <f t="shared" si="13"/>
        <v>65000</v>
      </c>
      <c r="H520" s="113"/>
      <c r="I520" s="121"/>
    </row>
    <row r="521" spans="1:9" s="3" customFormat="1" outlineLevel="1">
      <c r="A521" s="23" t="s">
        <v>1294</v>
      </c>
      <c r="B521" s="65" t="s">
        <v>86</v>
      </c>
      <c r="C521" s="65"/>
      <c r="D521" s="27" t="s">
        <v>21</v>
      </c>
      <c r="E521" s="25">
        <v>1</v>
      </c>
      <c r="F521" s="25">
        <v>42814.285714285717</v>
      </c>
      <c r="G521" s="26">
        <f t="shared" si="13"/>
        <v>42814.285714285717</v>
      </c>
      <c r="H521" s="113"/>
      <c r="I521" s="121"/>
    </row>
    <row r="522" spans="1:9" s="3" customFormat="1" outlineLevel="1">
      <c r="A522" s="23" t="s">
        <v>1295</v>
      </c>
      <c r="B522" s="65" t="s">
        <v>88</v>
      </c>
      <c r="C522" s="65"/>
      <c r="D522" s="27" t="s">
        <v>21</v>
      </c>
      <c r="E522" s="25">
        <v>1</v>
      </c>
      <c r="F522" s="25">
        <v>64220.535714285717</v>
      </c>
      <c r="G522" s="26">
        <f t="shared" si="13"/>
        <v>64220.535714285717</v>
      </c>
      <c r="H522" s="113"/>
      <c r="I522" s="121"/>
    </row>
    <row r="523" spans="1:9" s="3" customFormat="1">
      <c r="A523" s="19"/>
      <c r="B523" s="77" t="s">
        <v>92</v>
      </c>
      <c r="C523" s="62"/>
      <c r="D523" s="20"/>
      <c r="E523" s="21">
        <v>0.43000000000000005</v>
      </c>
      <c r="F523" s="21"/>
      <c r="G523" s="22">
        <f>SUM(G524:G534)</f>
        <v>167337.48319999999</v>
      </c>
      <c r="H523" s="113"/>
      <c r="I523" s="119"/>
    </row>
    <row r="524" spans="1:9" s="3" customFormat="1" outlineLevel="1">
      <c r="A524" s="23" t="s">
        <v>1296</v>
      </c>
      <c r="B524" s="65" t="s">
        <v>93</v>
      </c>
      <c r="C524" s="65" t="s">
        <v>94</v>
      </c>
      <c r="D524" s="27" t="s">
        <v>21</v>
      </c>
      <c r="E524" s="53">
        <v>0.1</v>
      </c>
      <c r="F524" s="25">
        <v>1108874.107142857</v>
      </c>
      <c r="G524" s="26">
        <f t="shared" si="13"/>
        <v>110887.41071428571</v>
      </c>
      <c r="H524" s="113"/>
      <c r="I524" s="121"/>
    </row>
    <row r="525" spans="1:9" s="3" customFormat="1" outlineLevel="1">
      <c r="A525" s="23" t="s">
        <v>1297</v>
      </c>
      <c r="B525" s="65" t="s">
        <v>95</v>
      </c>
      <c r="C525" s="65"/>
      <c r="D525" s="27" t="s">
        <v>21</v>
      </c>
      <c r="E525" s="55">
        <v>0.01</v>
      </c>
      <c r="F525" s="25">
        <v>70000</v>
      </c>
      <c r="G525" s="26">
        <f t="shared" si="13"/>
        <v>700</v>
      </c>
      <c r="H525" s="113"/>
      <c r="I525" s="121"/>
    </row>
    <row r="526" spans="1:9" s="3" customFormat="1" ht="25.5" outlineLevel="1">
      <c r="A526" s="23" t="s">
        <v>1298</v>
      </c>
      <c r="B526" s="65" t="s">
        <v>96</v>
      </c>
      <c r="C526" s="65" t="s">
        <v>97</v>
      </c>
      <c r="D526" s="27" t="s">
        <v>21</v>
      </c>
      <c r="E526" s="55">
        <v>0.05</v>
      </c>
      <c r="F526" s="25">
        <v>70000</v>
      </c>
      <c r="G526" s="26">
        <f t="shared" si="13"/>
        <v>3500</v>
      </c>
      <c r="H526" s="113"/>
      <c r="I526" s="121"/>
    </row>
    <row r="527" spans="1:9" s="3" customFormat="1" outlineLevel="1">
      <c r="A527" s="23" t="s">
        <v>1299</v>
      </c>
      <c r="B527" s="65" t="s">
        <v>105</v>
      </c>
      <c r="C527" s="65" t="s">
        <v>106</v>
      </c>
      <c r="D527" s="27" t="s">
        <v>21</v>
      </c>
      <c r="E527" s="55">
        <v>0.01</v>
      </c>
      <c r="F527" s="25">
        <v>237616.07142857142</v>
      </c>
      <c r="G527" s="26">
        <f t="shared" si="13"/>
        <v>2376.1607142857142</v>
      </c>
      <c r="H527" s="113"/>
      <c r="I527" s="121"/>
    </row>
    <row r="528" spans="1:9" s="3" customFormat="1" outlineLevel="1">
      <c r="A528" s="23" t="s">
        <v>1300</v>
      </c>
      <c r="B528" s="65" t="s">
        <v>615</v>
      </c>
      <c r="C528" s="65" t="s">
        <v>616</v>
      </c>
      <c r="D528" s="27" t="s">
        <v>21</v>
      </c>
      <c r="E528" s="55">
        <v>0.01</v>
      </c>
      <c r="F528" s="25">
        <v>85900.59</v>
      </c>
      <c r="G528" s="26">
        <f t="shared" si="13"/>
        <v>859.0059</v>
      </c>
      <c r="H528" s="113"/>
      <c r="I528" s="121"/>
    </row>
    <row r="529" spans="1:9" s="3" customFormat="1" outlineLevel="1">
      <c r="A529" s="23" t="s">
        <v>1301</v>
      </c>
      <c r="B529" s="65" t="s">
        <v>617</v>
      </c>
      <c r="C529" s="65" t="s">
        <v>106</v>
      </c>
      <c r="D529" s="27" t="s">
        <v>21</v>
      </c>
      <c r="E529" s="55">
        <v>0.02</v>
      </c>
      <c r="F529" s="25">
        <v>42325.56</v>
      </c>
      <c r="G529" s="26">
        <f t="shared" si="13"/>
        <v>846.51119999999992</v>
      </c>
      <c r="H529" s="113"/>
      <c r="I529" s="121"/>
    </row>
    <row r="530" spans="1:9" s="3" customFormat="1" outlineLevel="1">
      <c r="A530" s="23" t="s">
        <v>1302</v>
      </c>
      <c r="B530" s="65" t="s">
        <v>240</v>
      </c>
      <c r="C530" s="65" t="s">
        <v>618</v>
      </c>
      <c r="D530" s="27" t="s">
        <v>21</v>
      </c>
      <c r="E530" s="55">
        <v>0.01</v>
      </c>
      <c r="F530" s="25">
        <v>976151.78571428568</v>
      </c>
      <c r="G530" s="26">
        <f t="shared" si="13"/>
        <v>9761.5178571428569</v>
      </c>
      <c r="H530" s="113"/>
      <c r="I530" s="121"/>
    </row>
    <row r="531" spans="1:9" s="3" customFormat="1" ht="25.5" outlineLevel="1">
      <c r="A531" s="23" t="s">
        <v>1303</v>
      </c>
      <c r="B531" s="65" t="s">
        <v>102</v>
      </c>
      <c r="C531" s="65" t="s">
        <v>103</v>
      </c>
      <c r="D531" s="27"/>
      <c r="E531" s="55">
        <v>0.01</v>
      </c>
      <c r="F531" s="25">
        <v>192000.86</v>
      </c>
      <c r="G531" s="26">
        <f t="shared" si="13"/>
        <v>1920.0085999999999</v>
      </c>
      <c r="H531" s="113"/>
      <c r="I531" s="121"/>
    </row>
    <row r="532" spans="1:9" s="3" customFormat="1" ht="25.5" outlineLevel="1">
      <c r="A532" s="23" t="s">
        <v>1304</v>
      </c>
      <c r="B532" s="65" t="s">
        <v>619</v>
      </c>
      <c r="C532" s="65" t="s">
        <v>104</v>
      </c>
      <c r="D532" s="27" t="s">
        <v>21</v>
      </c>
      <c r="E532" s="53">
        <v>0.1</v>
      </c>
      <c r="F532" s="25">
        <v>180315.1</v>
      </c>
      <c r="G532" s="26">
        <f t="shared" si="13"/>
        <v>18031.510000000002</v>
      </c>
      <c r="H532" s="113"/>
      <c r="I532" s="121"/>
    </row>
    <row r="533" spans="1:9" s="3" customFormat="1" outlineLevel="1">
      <c r="A533" s="23" t="s">
        <v>1305</v>
      </c>
      <c r="B533" s="65" t="s">
        <v>620</v>
      </c>
      <c r="C533" s="65"/>
      <c r="D533" s="27" t="s">
        <v>21</v>
      </c>
      <c r="E533" s="53">
        <v>0.1</v>
      </c>
      <c r="F533" s="25">
        <v>180315.1</v>
      </c>
      <c r="G533" s="26">
        <f t="shared" si="13"/>
        <v>18031.510000000002</v>
      </c>
      <c r="H533" s="113"/>
      <c r="I533" s="121"/>
    </row>
    <row r="534" spans="1:9" s="3" customFormat="1" outlineLevel="1">
      <c r="A534" s="23" t="s">
        <v>1306</v>
      </c>
      <c r="B534" s="65" t="s">
        <v>621</v>
      </c>
      <c r="C534" s="65" t="s">
        <v>220</v>
      </c>
      <c r="D534" s="27" t="s">
        <v>21</v>
      </c>
      <c r="E534" s="56">
        <v>0.01</v>
      </c>
      <c r="F534" s="25">
        <v>42384.821428571428</v>
      </c>
      <c r="G534" s="26">
        <f t="shared" si="13"/>
        <v>423.84821428571428</v>
      </c>
      <c r="H534" s="113"/>
      <c r="I534" s="121"/>
    </row>
    <row r="535" spans="1:9" s="3" customFormat="1">
      <c r="A535" s="19"/>
      <c r="B535" s="77" t="s">
        <v>109</v>
      </c>
      <c r="C535" s="62"/>
      <c r="D535" s="20"/>
      <c r="E535" s="21">
        <v>325.3</v>
      </c>
      <c r="F535" s="21"/>
      <c r="G535" s="22">
        <f>SUM(G536:G612)</f>
        <v>14102053.585142855</v>
      </c>
      <c r="H535" s="113"/>
      <c r="I535" s="119"/>
    </row>
    <row r="536" spans="1:9" s="3" customFormat="1" ht="38.25" outlineLevel="1">
      <c r="A536" s="23" t="s">
        <v>1307</v>
      </c>
      <c r="B536" s="65" t="s">
        <v>118</v>
      </c>
      <c r="C536" s="65" t="s">
        <v>622</v>
      </c>
      <c r="D536" s="44" t="s">
        <v>38</v>
      </c>
      <c r="E536" s="53">
        <v>5</v>
      </c>
      <c r="F536" s="25">
        <v>156763.39285714287</v>
      </c>
      <c r="G536" s="26">
        <f t="shared" si="13"/>
        <v>783816.96428571432</v>
      </c>
      <c r="H536" s="113"/>
      <c r="I536" s="124"/>
    </row>
    <row r="537" spans="1:9" s="3" customFormat="1" outlineLevel="1">
      <c r="A537" s="23" t="s">
        <v>1308</v>
      </c>
      <c r="B537" s="65" t="s">
        <v>126</v>
      </c>
      <c r="C537" s="65" t="s">
        <v>127</v>
      </c>
      <c r="D537" s="27"/>
      <c r="E537" s="53">
        <v>0.9</v>
      </c>
      <c r="F537" s="25">
        <v>3165.1785714285716</v>
      </c>
      <c r="G537" s="26">
        <f t="shared" si="13"/>
        <v>2848.6607142857147</v>
      </c>
      <c r="H537" s="113"/>
      <c r="I537" s="124"/>
    </row>
    <row r="538" spans="1:9" s="3" customFormat="1" ht="25.5" outlineLevel="1">
      <c r="A538" s="23" t="s">
        <v>1309</v>
      </c>
      <c r="B538" s="65" t="s">
        <v>132</v>
      </c>
      <c r="C538" s="65" t="s">
        <v>133</v>
      </c>
      <c r="D538" s="27" t="s">
        <v>21</v>
      </c>
      <c r="E538" s="53">
        <v>0.5</v>
      </c>
      <c r="F538" s="25">
        <v>8348.2142857142862</v>
      </c>
      <c r="G538" s="26">
        <f t="shared" si="13"/>
        <v>4174.1071428571431</v>
      </c>
      <c r="H538" s="113"/>
      <c r="I538" s="124"/>
    </row>
    <row r="539" spans="1:9" s="3" customFormat="1" outlineLevel="1">
      <c r="A539" s="23" t="s">
        <v>1310</v>
      </c>
      <c r="B539" s="65" t="s">
        <v>623</v>
      </c>
      <c r="C539" s="65" t="s">
        <v>624</v>
      </c>
      <c r="D539" s="27" t="s">
        <v>21</v>
      </c>
      <c r="E539" s="53">
        <v>0.1</v>
      </c>
      <c r="F539" s="25">
        <v>19266.071428571428</v>
      </c>
      <c r="G539" s="26">
        <f t="shared" si="13"/>
        <v>1926.6071428571429</v>
      </c>
      <c r="H539" s="113"/>
      <c r="I539" s="124"/>
    </row>
    <row r="540" spans="1:9" s="3" customFormat="1" outlineLevel="1">
      <c r="A540" s="23" t="s">
        <v>1311</v>
      </c>
      <c r="B540" s="65" t="s">
        <v>625</v>
      </c>
      <c r="C540" s="65" t="s">
        <v>626</v>
      </c>
      <c r="D540" s="27" t="s">
        <v>21</v>
      </c>
      <c r="E540" s="55">
        <v>0.25</v>
      </c>
      <c r="F540" s="25">
        <v>5088.3928571428569</v>
      </c>
      <c r="G540" s="26">
        <f t="shared" si="13"/>
        <v>1272.0982142857142</v>
      </c>
      <c r="H540" s="113"/>
      <c r="I540" s="124"/>
    </row>
    <row r="541" spans="1:9" s="3" customFormat="1" outlineLevel="1">
      <c r="A541" s="23" t="s">
        <v>1312</v>
      </c>
      <c r="B541" s="65" t="s">
        <v>136</v>
      </c>
      <c r="C541" s="65" t="s">
        <v>137</v>
      </c>
      <c r="D541" s="27" t="s">
        <v>21</v>
      </c>
      <c r="E541" s="53">
        <v>1</v>
      </c>
      <c r="F541" s="25">
        <v>90000</v>
      </c>
      <c r="G541" s="26">
        <f t="shared" si="13"/>
        <v>90000</v>
      </c>
      <c r="H541" s="113"/>
      <c r="I541" s="124"/>
    </row>
    <row r="542" spans="1:9" s="3" customFormat="1" outlineLevel="1">
      <c r="A542" s="23" t="s">
        <v>1313</v>
      </c>
      <c r="B542" s="65" t="s">
        <v>627</v>
      </c>
      <c r="C542" s="65" t="s">
        <v>628</v>
      </c>
      <c r="D542" s="27" t="s">
        <v>21</v>
      </c>
      <c r="E542" s="53">
        <v>0.1</v>
      </c>
      <c r="F542" s="25">
        <v>44097.321428571428</v>
      </c>
      <c r="G542" s="26">
        <f t="shared" si="13"/>
        <v>4409.7321428571431</v>
      </c>
      <c r="H542" s="113"/>
      <c r="I542" s="124"/>
    </row>
    <row r="543" spans="1:9" s="3" customFormat="1" outlineLevel="1">
      <c r="A543" s="23" t="s">
        <v>1314</v>
      </c>
      <c r="B543" s="65" t="s">
        <v>629</v>
      </c>
      <c r="C543" s="65"/>
      <c r="D543" s="27"/>
      <c r="E543" s="53">
        <v>5</v>
      </c>
      <c r="F543" s="25">
        <v>16000</v>
      </c>
      <c r="G543" s="26">
        <f t="shared" si="13"/>
        <v>80000</v>
      </c>
      <c r="H543" s="113"/>
      <c r="I543" s="124"/>
    </row>
    <row r="544" spans="1:9" s="3" customFormat="1" ht="25.5" outlineLevel="1">
      <c r="A544" s="23" t="s">
        <v>1315</v>
      </c>
      <c r="B544" s="65" t="s">
        <v>149</v>
      </c>
      <c r="C544" s="65" t="s">
        <v>150</v>
      </c>
      <c r="D544" s="27" t="s">
        <v>630</v>
      </c>
      <c r="E544" s="53">
        <v>1</v>
      </c>
      <c r="F544" s="25">
        <v>37300</v>
      </c>
      <c r="G544" s="26">
        <f t="shared" si="13"/>
        <v>37300</v>
      </c>
      <c r="H544" s="113"/>
      <c r="I544" s="113"/>
    </row>
    <row r="545" spans="1:9" s="3" customFormat="1" ht="25.5" outlineLevel="1">
      <c r="A545" s="23" t="s">
        <v>1316</v>
      </c>
      <c r="B545" s="65" t="s">
        <v>147</v>
      </c>
      <c r="C545" s="65" t="s">
        <v>148</v>
      </c>
      <c r="D545" s="27" t="s">
        <v>630</v>
      </c>
      <c r="E545" s="53">
        <v>3</v>
      </c>
      <c r="F545" s="25">
        <v>48233.035714285717</v>
      </c>
      <c r="G545" s="26">
        <f t="shared" si="13"/>
        <v>144699.10714285716</v>
      </c>
      <c r="H545" s="113"/>
      <c r="I545" s="113"/>
    </row>
    <row r="546" spans="1:9" s="3" customFormat="1" outlineLevel="1">
      <c r="A546" s="23" t="s">
        <v>1317</v>
      </c>
      <c r="B546" s="65" t="s">
        <v>167</v>
      </c>
      <c r="C546" s="65" t="s">
        <v>168</v>
      </c>
      <c r="D546" s="27" t="s">
        <v>21</v>
      </c>
      <c r="E546" s="53">
        <v>5</v>
      </c>
      <c r="F546" s="25">
        <v>4798.2142857142853</v>
      </c>
      <c r="G546" s="26">
        <f t="shared" si="13"/>
        <v>23991.071428571428</v>
      </c>
      <c r="H546" s="113"/>
      <c r="I546" s="113"/>
    </row>
    <row r="547" spans="1:9" s="3" customFormat="1" outlineLevel="1">
      <c r="A547" s="23" t="s">
        <v>1318</v>
      </c>
      <c r="B547" s="65" t="s">
        <v>155</v>
      </c>
      <c r="C547" s="65" t="s">
        <v>631</v>
      </c>
      <c r="D547" s="27" t="s">
        <v>21</v>
      </c>
      <c r="E547" s="53">
        <v>3</v>
      </c>
      <c r="F547" s="25">
        <v>10555.357142857143</v>
      </c>
      <c r="G547" s="26">
        <f t="shared" si="13"/>
        <v>31666.071428571428</v>
      </c>
      <c r="H547" s="113"/>
      <c r="I547" s="113"/>
    </row>
    <row r="548" spans="1:9" s="3" customFormat="1" ht="25.5" outlineLevel="1">
      <c r="A548" s="23" t="s">
        <v>1319</v>
      </c>
      <c r="B548" s="65" t="s">
        <v>153</v>
      </c>
      <c r="C548" s="65" t="s">
        <v>154</v>
      </c>
      <c r="D548" s="27" t="s">
        <v>21</v>
      </c>
      <c r="E548" s="53">
        <v>0.5</v>
      </c>
      <c r="F548" s="25">
        <v>9847.3214285714294</v>
      </c>
      <c r="G548" s="26">
        <f t="shared" ref="G548:G611" si="14">E548*F548</f>
        <v>4923.6607142857147</v>
      </c>
      <c r="H548" s="113"/>
      <c r="I548" s="113"/>
    </row>
    <row r="549" spans="1:9" s="3" customFormat="1" outlineLevel="1">
      <c r="A549" s="23" t="s">
        <v>1320</v>
      </c>
      <c r="B549" s="65" t="s">
        <v>632</v>
      </c>
      <c r="C549" s="65" t="s">
        <v>633</v>
      </c>
      <c r="D549" s="27" t="s">
        <v>21</v>
      </c>
      <c r="E549" s="53">
        <v>0.5</v>
      </c>
      <c r="F549" s="25">
        <v>28471.428571428572</v>
      </c>
      <c r="G549" s="26">
        <f t="shared" si="14"/>
        <v>14235.714285714286</v>
      </c>
      <c r="H549" s="113"/>
      <c r="I549" s="113"/>
    </row>
    <row r="550" spans="1:9" s="3" customFormat="1" ht="38.25" outlineLevel="1">
      <c r="A550" s="23" t="s">
        <v>1321</v>
      </c>
      <c r="B550" s="65" t="s">
        <v>169</v>
      </c>
      <c r="C550" s="65" t="s">
        <v>634</v>
      </c>
      <c r="D550" s="27" t="s">
        <v>61</v>
      </c>
      <c r="E550" s="53">
        <v>12</v>
      </c>
      <c r="F550" s="25">
        <v>11987.5</v>
      </c>
      <c r="G550" s="26">
        <f t="shared" si="14"/>
        <v>143850</v>
      </c>
      <c r="H550" s="113"/>
      <c r="I550" s="113"/>
    </row>
    <row r="551" spans="1:9" s="3" customFormat="1" ht="25.5" outlineLevel="1">
      <c r="A551" s="23" t="s">
        <v>1322</v>
      </c>
      <c r="B551" s="65" t="s">
        <v>171</v>
      </c>
      <c r="C551" s="65" t="s">
        <v>172</v>
      </c>
      <c r="D551" s="27" t="s">
        <v>38</v>
      </c>
      <c r="E551" s="53">
        <v>3</v>
      </c>
      <c r="F551" s="25">
        <v>48099.107142857145</v>
      </c>
      <c r="G551" s="26">
        <f t="shared" si="14"/>
        <v>144297.32142857142</v>
      </c>
      <c r="H551" s="113"/>
      <c r="I551" s="113"/>
    </row>
    <row r="552" spans="1:9" s="3" customFormat="1" ht="25.5" outlineLevel="1">
      <c r="A552" s="23" t="s">
        <v>1323</v>
      </c>
      <c r="B552" s="65" t="s">
        <v>174</v>
      </c>
      <c r="C552" s="65" t="s">
        <v>635</v>
      </c>
      <c r="D552" s="27" t="s">
        <v>38</v>
      </c>
      <c r="E552" s="53">
        <v>5</v>
      </c>
      <c r="F552" s="25">
        <v>38478.571428571428</v>
      </c>
      <c r="G552" s="26">
        <f t="shared" si="14"/>
        <v>192392.85714285713</v>
      </c>
      <c r="H552" s="113"/>
      <c r="I552" s="113"/>
    </row>
    <row r="553" spans="1:9" s="3" customFormat="1" ht="25.5" outlineLevel="1">
      <c r="A553" s="23" t="s">
        <v>1324</v>
      </c>
      <c r="B553" s="65" t="s">
        <v>636</v>
      </c>
      <c r="C553" s="65" t="s">
        <v>637</v>
      </c>
      <c r="D553" s="27" t="s">
        <v>21</v>
      </c>
      <c r="E553" s="53">
        <v>5</v>
      </c>
      <c r="F553" s="25">
        <v>6000</v>
      </c>
      <c r="G553" s="26">
        <f t="shared" si="14"/>
        <v>30000</v>
      </c>
      <c r="H553" s="113"/>
      <c r="I553" s="113"/>
    </row>
    <row r="554" spans="1:9" s="3" customFormat="1" outlineLevel="1">
      <c r="A554" s="23" t="s">
        <v>1325</v>
      </c>
      <c r="B554" s="65" t="s">
        <v>638</v>
      </c>
      <c r="C554" s="65" t="s">
        <v>161</v>
      </c>
      <c r="D554" s="27" t="s">
        <v>21</v>
      </c>
      <c r="E554" s="53">
        <v>2</v>
      </c>
      <c r="F554" s="25">
        <v>15627.678571428571</v>
      </c>
      <c r="G554" s="26">
        <f t="shared" si="14"/>
        <v>31255.357142857141</v>
      </c>
      <c r="H554" s="113"/>
      <c r="I554" s="113"/>
    </row>
    <row r="555" spans="1:9" s="3" customFormat="1" outlineLevel="1">
      <c r="A555" s="23" t="s">
        <v>1326</v>
      </c>
      <c r="B555" s="65" t="s">
        <v>192</v>
      </c>
      <c r="C555" s="65" t="s">
        <v>193</v>
      </c>
      <c r="D555" s="27"/>
      <c r="E555" s="53">
        <v>0.5</v>
      </c>
      <c r="F555" s="25">
        <v>11514.285714285714</v>
      </c>
      <c r="G555" s="26">
        <f t="shared" si="14"/>
        <v>5757.1428571428569</v>
      </c>
      <c r="H555" s="113"/>
      <c r="I555" s="113"/>
    </row>
    <row r="556" spans="1:9" s="3" customFormat="1" ht="25.5" outlineLevel="1">
      <c r="A556" s="23" t="s">
        <v>1327</v>
      </c>
      <c r="B556" s="65" t="s">
        <v>188</v>
      </c>
      <c r="C556" s="65" t="s">
        <v>189</v>
      </c>
      <c r="D556" s="27" t="s">
        <v>21</v>
      </c>
      <c r="E556" s="53">
        <v>0.3</v>
      </c>
      <c r="F556" s="25">
        <v>479085.71428571426</v>
      </c>
      <c r="G556" s="26">
        <f t="shared" si="14"/>
        <v>143725.71428571426</v>
      </c>
      <c r="H556" s="113"/>
      <c r="I556" s="113"/>
    </row>
    <row r="557" spans="1:9" s="3" customFormat="1" outlineLevel="1">
      <c r="A557" s="23" t="s">
        <v>1328</v>
      </c>
      <c r="B557" s="65" t="s">
        <v>190</v>
      </c>
      <c r="C557" s="65" t="s">
        <v>639</v>
      </c>
      <c r="D557" s="27" t="s">
        <v>21</v>
      </c>
      <c r="E557" s="53">
        <v>0.5</v>
      </c>
      <c r="F557" s="25">
        <v>222416.96428571429</v>
      </c>
      <c r="G557" s="26">
        <f t="shared" si="14"/>
        <v>111208.48214285714</v>
      </c>
      <c r="H557" s="113"/>
      <c r="I557" s="113"/>
    </row>
    <row r="558" spans="1:9" s="3" customFormat="1" outlineLevel="1">
      <c r="A558" s="23" t="s">
        <v>1329</v>
      </c>
      <c r="B558" s="65" t="s">
        <v>194</v>
      </c>
      <c r="C558" s="65" t="s">
        <v>195</v>
      </c>
      <c r="D558" s="27" t="s">
        <v>21</v>
      </c>
      <c r="E558" s="53">
        <v>2</v>
      </c>
      <c r="F558" s="25">
        <v>13914.285714285714</v>
      </c>
      <c r="G558" s="26">
        <f t="shared" si="14"/>
        <v>27828.571428571428</v>
      </c>
      <c r="H558" s="113"/>
      <c r="I558" s="113"/>
    </row>
    <row r="559" spans="1:9" s="3" customFormat="1" ht="25.5" outlineLevel="1">
      <c r="A559" s="23" t="s">
        <v>1330</v>
      </c>
      <c r="B559" s="65" t="s">
        <v>196</v>
      </c>
      <c r="C559" s="65" t="s">
        <v>197</v>
      </c>
      <c r="D559" s="27" t="s">
        <v>21</v>
      </c>
      <c r="E559" s="53">
        <v>0.2</v>
      </c>
      <c r="F559" s="25">
        <v>23976.785714285714</v>
      </c>
      <c r="G559" s="26">
        <f t="shared" si="14"/>
        <v>4795.3571428571431</v>
      </c>
      <c r="H559" s="113"/>
      <c r="I559" s="113"/>
    </row>
    <row r="560" spans="1:9" s="3" customFormat="1" ht="25.5" outlineLevel="1">
      <c r="A560" s="23" t="s">
        <v>1331</v>
      </c>
      <c r="B560" s="65" t="s">
        <v>201</v>
      </c>
      <c r="C560" s="65" t="s">
        <v>202</v>
      </c>
      <c r="D560" s="27" t="s">
        <v>21</v>
      </c>
      <c r="E560" s="53">
        <v>0.3</v>
      </c>
      <c r="F560" s="25">
        <v>38960.714285714283</v>
      </c>
      <c r="G560" s="26">
        <f t="shared" si="14"/>
        <v>11688.214285714284</v>
      </c>
      <c r="H560" s="113"/>
      <c r="I560" s="113"/>
    </row>
    <row r="561" spans="1:9" s="3" customFormat="1" outlineLevel="1">
      <c r="A561" s="23" t="s">
        <v>1332</v>
      </c>
      <c r="B561" s="65" t="s">
        <v>182</v>
      </c>
      <c r="C561" s="65" t="s">
        <v>183</v>
      </c>
      <c r="D561" s="27" t="s">
        <v>21</v>
      </c>
      <c r="E561" s="53">
        <v>0.5</v>
      </c>
      <c r="F561" s="25">
        <v>47524.107142857145</v>
      </c>
      <c r="G561" s="26">
        <f t="shared" si="14"/>
        <v>23762.053571428572</v>
      </c>
      <c r="H561" s="113"/>
      <c r="I561" s="113"/>
    </row>
    <row r="562" spans="1:9" s="3" customFormat="1" outlineLevel="1">
      <c r="A562" s="23" t="s">
        <v>1333</v>
      </c>
      <c r="B562" s="65" t="s">
        <v>203</v>
      </c>
      <c r="C562" s="65" t="s">
        <v>204</v>
      </c>
      <c r="D562" s="27" t="s">
        <v>21</v>
      </c>
      <c r="E562" s="53">
        <v>1.05</v>
      </c>
      <c r="F562" s="25">
        <v>41100.892857142855</v>
      </c>
      <c r="G562" s="26">
        <f t="shared" si="14"/>
        <v>43155.9375</v>
      </c>
      <c r="H562" s="113"/>
      <c r="I562" s="113"/>
    </row>
    <row r="563" spans="1:9" s="3" customFormat="1" outlineLevel="1">
      <c r="A563" s="23" t="s">
        <v>1334</v>
      </c>
      <c r="B563" s="65" t="s">
        <v>205</v>
      </c>
      <c r="C563" s="65" t="s">
        <v>206</v>
      </c>
      <c r="D563" s="27" t="s">
        <v>21</v>
      </c>
      <c r="E563" s="53">
        <v>1</v>
      </c>
      <c r="F563" s="25">
        <v>49877.678571428572</v>
      </c>
      <c r="G563" s="26">
        <f t="shared" si="14"/>
        <v>49877.678571428572</v>
      </c>
      <c r="H563" s="113"/>
      <c r="I563" s="113"/>
    </row>
    <row r="564" spans="1:9" s="3" customFormat="1" ht="25.5" outlineLevel="1">
      <c r="A564" s="23" t="s">
        <v>1335</v>
      </c>
      <c r="B564" s="65" t="s">
        <v>207</v>
      </c>
      <c r="C564" s="65" t="s">
        <v>208</v>
      </c>
      <c r="D564" s="27" t="s">
        <v>21</v>
      </c>
      <c r="E564" s="53">
        <v>1</v>
      </c>
      <c r="F564" s="25">
        <v>8562.5</v>
      </c>
      <c r="G564" s="26">
        <f t="shared" si="14"/>
        <v>8562.5</v>
      </c>
      <c r="H564" s="113"/>
      <c r="I564" s="113"/>
    </row>
    <row r="565" spans="1:9" s="3" customFormat="1" outlineLevel="1">
      <c r="A565" s="23" t="s">
        <v>1336</v>
      </c>
      <c r="B565" s="65" t="s">
        <v>209</v>
      </c>
      <c r="C565" s="65" t="s">
        <v>210</v>
      </c>
      <c r="D565" s="27" t="s">
        <v>21</v>
      </c>
      <c r="E565" s="53">
        <v>1</v>
      </c>
      <c r="F565" s="25">
        <v>5458.9285714285716</v>
      </c>
      <c r="G565" s="26">
        <f t="shared" si="14"/>
        <v>5458.9285714285716</v>
      </c>
      <c r="H565" s="113"/>
      <c r="I565" s="113"/>
    </row>
    <row r="566" spans="1:9" s="3" customFormat="1" outlineLevel="1">
      <c r="A566" s="23" t="s">
        <v>1337</v>
      </c>
      <c r="B566" s="65" t="s">
        <v>211</v>
      </c>
      <c r="C566" s="65" t="s">
        <v>212</v>
      </c>
      <c r="D566" s="27" t="s">
        <v>21</v>
      </c>
      <c r="E566" s="53">
        <v>1</v>
      </c>
      <c r="F566" s="25">
        <v>43456.25</v>
      </c>
      <c r="G566" s="26">
        <f t="shared" si="14"/>
        <v>43456.25</v>
      </c>
      <c r="H566" s="113"/>
      <c r="I566" s="113"/>
    </row>
    <row r="567" spans="1:9" s="3" customFormat="1" outlineLevel="1">
      <c r="A567" s="23" t="s">
        <v>1338</v>
      </c>
      <c r="B567" s="65" t="s">
        <v>213</v>
      </c>
      <c r="C567" s="65" t="s">
        <v>214</v>
      </c>
      <c r="D567" s="27" t="s">
        <v>21</v>
      </c>
      <c r="E567" s="53">
        <v>0.5</v>
      </c>
      <c r="F567" s="25">
        <v>18837.5</v>
      </c>
      <c r="G567" s="26">
        <f t="shared" si="14"/>
        <v>9418.75</v>
      </c>
      <c r="H567" s="113"/>
      <c r="I567" s="113"/>
    </row>
    <row r="568" spans="1:9" s="3" customFormat="1" outlineLevel="1">
      <c r="A568" s="23" t="s">
        <v>1339</v>
      </c>
      <c r="B568" s="65" t="s">
        <v>217</v>
      </c>
      <c r="C568" s="65" t="s">
        <v>218</v>
      </c>
      <c r="D568" s="27" t="s">
        <v>21</v>
      </c>
      <c r="E568" s="53">
        <v>0.5</v>
      </c>
      <c r="F568" s="25">
        <v>92906.25</v>
      </c>
      <c r="G568" s="26">
        <f t="shared" si="14"/>
        <v>46453.125</v>
      </c>
      <c r="H568" s="113"/>
      <c r="I568" s="113"/>
    </row>
    <row r="569" spans="1:9" s="3" customFormat="1" outlineLevel="1">
      <c r="A569" s="23" t="s">
        <v>1340</v>
      </c>
      <c r="B569" s="65" t="s">
        <v>219</v>
      </c>
      <c r="C569" s="65" t="s">
        <v>640</v>
      </c>
      <c r="D569" s="27" t="s">
        <v>21</v>
      </c>
      <c r="E569" s="53">
        <v>0.5</v>
      </c>
      <c r="F569" s="25">
        <v>42384.821428571428</v>
      </c>
      <c r="G569" s="26">
        <f t="shared" si="14"/>
        <v>21192.410714285714</v>
      </c>
      <c r="H569" s="113"/>
      <c r="I569" s="113"/>
    </row>
    <row r="570" spans="1:9" s="3" customFormat="1" outlineLevel="1">
      <c r="A570" s="23" t="s">
        <v>1341</v>
      </c>
      <c r="B570" s="65" t="s">
        <v>224</v>
      </c>
      <c r="C570" s="65" t="s">
        <v>225</v>
      </c>
      <c r="D570" s="27" t="s">
        <v>21</v>
      </c>
      <c r="E570" s="53">
        <v>0.5</v>
      </c>
      <c r="F570" s="25">
        <v>155841.07142857142</v>
      </c>
      <c r="G570" s="26">
        <f t="shared" si="14"/>
        <v>77920.53571428571</v>
      </c>
      <c r="H570" s="113"/>
      <c r="I570" s="113"/>
    </row>
    <row r="571" spans="1:9" s="3" customFormat="1" outlineLevel="1">
      <c r="A571" s="23" t="s">
        <v>1342</v>
      </c>
      <c r="B571" s="65" t="s">
        <v>221</v>
      </c>
      <c r="C571" s="65" t="s">
        <v>222</v>
      </c>
      <c r="D571" s="27" t="s">
        <v>21</v>
      </c>
      <c r="E571" s="53">
        <v>0.5</v>
      </c>
      <c r="F571" s="25">
        <v>22262.5</v>
      </c>
      <c r="G571" s="26">
        <f t="shared" si="14"/>
        <v>11131.25</v>
      </c>
      <c r="H571" s="113"/>
      <c r="I571" s="113"/>
    </row>
    <row r="572" spans="1:9" s="3" customFormat="1" outlineLevel="1">
      <c r="A572" s="23" t="s">
        <v>1343</v>
      </c>
      <c r="B572" s="65" t="s">
        <v>641</v>
      </c>
      <c r="C572" s="65" t="s">
        <v>642</v>
      </c>
      <c r="D572" s="27" t="s">
        <v>21</v>
      </c>
      <c r="E572" s="53">
        <v>0.5</v>
      </c>
      <c r="F572" s="25">
        <v>6850</v>
      </c>
      <c r="G572" s="26">
        <f t="shared" si="14"/>
        <v>3425</v>
      </c>
      <c r="H572" s="113"/>
      <c r="I572" s="113"/>
    </row>
    <row r="573" spans="1:9" s="3" customFormat="1" outlineLevel="1">
      <c r="A573" s="23" t="s">
        <v>1344</v>
      </c>
      <c r="B573" s="65" t="s">
        <v>643</v>
      </c>
      <c r="C573" s="65" t="s">
        <v>644</v>
      </c>
      <c r="D573" s="27" t="s">
        <v>21</v>
      </c>
      <c r="E573" s="53">
        <v>0.2</v>
      </c>
      <c r="F573" s="25">
        <v>14771.428571428571</v>
      </c>
      <c r="G573" s="26">
        <f t="shared" si="14"/>
        <v>2954.2857142857142</v>
      </c>
      <c r="H573" s="113"/>
      <c r="I573" s="113"/>
    </row>
    <row r="574" spans="1:9" s="3" customFormat="1" ht="25.5" outlineLevel="1">
      <c r="A574" s="23" t="s">
        <v>1345</v>
      </c>
      <c r="B574" s="65" t="s">
        <v>228</v>
      </c>
      <c r="C574" s="65" t="s">
        <v>229</v>
      </c>
      <c r="D574" s="27" t="s">
        <v>21</v>
      </c>
      <c r="E574" s="53">
        <v>3</v>
      </c>
      <c r="F574" s="25">
        <v>9595.5357142857138</v>
      </c>
      <c r="G574" s="26">
        <f t="shared" si="14"/>
        <v>28786.607142857141</v>
      </c>
      <c r="H574" s="113"/>
      <c r="I574" s="113"/>
    </row>
    <row r="575" spans="1:9" s="3" customFormat="1" outlineLevel="1">
      <c r="A575" s="23" t="s">
        <v>1346</v>
      </c>
      <c r="B575" s="65" t="s">
        <v>244</v>
      </c>
      <c r="C575" s="65" t="s">
        <v>245</v>
      </c>
      <c r="D575" s="27" t="s">
        <v>645</v>
      </c>
      <c r="E575" s="53">
        <v>1</v>
      </c>
      <c r="F575" s="25">
        <v>9633.0357142857138</v>
      </c>
      <c r="G575" s="26">
        <f t="shared" si="14"/>
        <v>9633.0357142857138</v>
      </c>
      <c r="H575" s="113"/>
      <c r="I575" s="113"/>
    </row>
    <row r="576" spans="1:9" s="3" customFormat="1" ht="25.5" outlineLevel="1">
      <c r="A576" s="23" t="s">
        <v>1347</v>
      </c>
      <c r="B576" s="65" t="s">
        <v>248</v>
      </c>
      <c r="C576" s="65" t="s">
        <v>249</v>
      </c>
      <c r="D576" s="27" t="s">
        <v>21</v>
      </c>
      <c r="E576" s="53">
        <v>0.3</v>
      </c>
      <c r="F576" s="25">
        <v>7650326.7857142854</v>
      </c>
      <c r="G576" s="26">
        <f t="shared" si="14"/>
        <v>2295098.0357142854</v>
      </c>
      <c r="H576" s="113"/>
      <c r="I576" s="113"/>
    </row>
    <row r="577" spans="1:9" s="3" customFormat="1" ht="25.5" outlineLevel="1">
      <c r="A577" s="23" t="s">
        <v>1348</v>
      </c>
      <c r="B577" s="65" t="s">
        <v>252</v>
      </c>
      <c r="C577" s="65" t="s">
        <v>253</v>
      </c>
      <c r="D577" s="27" t="s">
        <v>21</v>
      </c>
      <c r="E577" s="53">
        <v>0.5</v>
      </c>
      <c r="F577" s="25">
        <v>12009.821428571429</v>
      </c>
      <c r="G577" s="26">
        <f t="shared" si="14"/>
        <v>6004.9107142857147</v>
      </c>
      <c r="H577" s="113"/>
      <c r="I577" s="113"/>
    </row>
    <row r="578" spans="1:9" s="3" customFormat="1" outlineLevel="1">
      <c r="A578" s="23" t="s">
        <v>1349</v>
      </c>
      <c r="B578" s="65" t="s">
        <v>646</v>
      </c>
      <c r="C578" s="65" t="s">
        <v>647</v>
      </c>
      <c r="D578" s="27" t="s">
        <v>21</v>
      </c>
      <c r="E578" s="53">
        <v>0.5</v>
      </c>
      <c r="F578" s="25">
        <v>8991.0714285714294</v>
      </c>
      <c r="G578" s="26">
        <f t="shared" si="14"/>
        <v>4495.5357142857147</v>
      </c>
      <c r="H578" s="113"/>
      <c r="I578" s="113"/>
    </row>
    <row r="579" spans="1:9" s="3" customFormat="1" outlineLevel="1">
      <c r="A579" s="23" t="s">
        <v>1350</v>
      </c>
      <c r="B579" s="65" t="s">
        <v>255</v>
      </c>
      <c r="C579" s="65" t="s">
        <v>256</v>
      </c>
      <c r="D579" s="27" t="s">
        <v>21</v>
      </c>
      <c r="E579" s="53">
        <v>0.3</v>
      </c>
      <c r="F579" s="25">
        <v>13700</v>
      </c>
      <c r="G579" s="26">
        <f t="shared" si="14"/>
        <v>4110</v>
      </c>
      <c r="H579" s="113"/>
      <c r="I579" s="113"/>
    </row>
    <row r="580" spans="1:9" s="3" customFormat="1" ht="25.5" outlineLevel="1">
      <c r="A580" s="23" t="s">
        <v>1351</v>
      </c>
      <c r="B580" s="65" t="s">
        <v>257</v>
      </c>
      <c r="C580" s="65" t="s">
        <v>258</v>
      </c>
      <c r="D580" s="27" t="s">
        <v>21</v>
      </c>
      <c r="E580" s="53">
        <v>0.2</v>
      </c>
      <c r="F580" s="25">
        <v>29326.785714285714</v>
      </c>
      <c r="G580" s="26">
        <f t="shared" si="14"/>
        <v>5865.3571428571431</v>
      </c>
      <c r="H580" s="113"/>
      <c r="I580" s="113"/>
    </row>
    <row r="581" spans="1:9" s="3" customFormat="1" outlineLevel="1">
      <c r="A581" s="23" t="s">
        <v>1352</v>
      </c>
      <c r="B581" s="65" t="s">
        <v>261</v>
      </c>
      <c r="C581" s="65" t="s">
        <v>262</v>
      </c>
      <c r="D581" s="27" t="s">
        <v>645</v>
      </c>
      <c r="E581" s="53">
        <v>0.3</v>
      </c>
      <c r="F581" s="25">
        <v>4623.01</v>
      </c>
      <c r="G581" s="26">
        <f t="shared" si="14"/>
        <v>1386.903</v>
      </c>
      <c r="H581" s="113"/>
      <c r="I581" s="113"/>
    </row>
    <row r="582" spans="1:9" s="3" customFormat="1" ht="25.5" outlineLevel="1">
      <c r="A582" s="23" t="s">
        <v>1353</v>
      </c>
      <c r="B582" s="65" t="s">
        <v>648</v>
      </c>
      <c r="C582" s="65" t="s">
        <v>162</v>
      </c>
      <c r="D582" s="27" t="s">
        <v>21</v>
      </c>
      <c r="E582" s="53">
        <v>5</v>
      </c>
      <c r="F582" s="25">
        <v>19051.785714285714</v>
      </c>
      <c r="G582" s="26">
        <f t="shared" si="14"/>
        <v>95258.928571428565</v>
      </c>
      <c r="H582" s="113"/>
      <c r="I582" s="113"/>
    </row>
    <row r="583" spans="1:9" s="3" customFormat="1" ht="25.5" outlineLevel="1">
      <c r="A583" s="23" t="s">
        <v>1354</v>
      </c>
      <c r="B583" s="65" t="s">
        <v>649</v>
      </c>
      <c r="C583" s="65" t="s">
        <v>650</v>
      </c>
      <c r="D583" s="27" t="s">
        <v>21</v>
      </c>
      <c r="E583" s="53">
        <v>1</v>
      </c>
      <c r="F583" s="25">
        <v>6850</v>
      </c>
      <c r="G583" s="26">
        <f t="shared" si="14"/>
        <v>6850</v>
      </c>
      <c r="H583" s="113"/>
      <c r="I583" s="113"/>
    </row>
    <row r="584" spans="1:9" s="3" customFormat="1" outlineLevel="1">
      <c r="A584" s="23" t="s">
        <v>1355</v>
      </c>
      <c r="B584" s="65" t="s">
        <v>259</v>
      </c>
      <c r="C584" s="65" t="s">
        <v>260</v>
      </c>
      <c r="D584" s="27" t="s">
        <v>21</v>
      </c>
      <c r="E584" s="53">
        <v>0.2</v>
      </c>
      <c r="F584" s="25">
        <v>1317344.642857143</v>
      </c>
      <c r="G584" s="26">
        <f t="shared" si="14"/>
        <v>263468.92857142858</v>
      </c>
      <c r="H584" s="113"/>
      <c r="I584" s="113"/>
    </row>
    <row r="585" spans="1:9" s="3" customFormat="1" ht="25.5" outlineLevel="1">
      <c r="A585" s="23" t="s">
        <v>1356</v>
      </c>
      <c r="B585" s="65" t="s">
        <v>272</v>
      </c>
      <c r="C585" s="65" t="s">
        <v>651</v>
      </c>
      <c r="D585" s="27" t="s">
        <v>38</v>
      </c>
      <c r="E585" s="53">
        <v>5</v>
      </c>
      <c r="F585" s="25">
        <v>416200</v>
      </c>
      <c r="G585" s="26">
        <f t="shared" si="14"/>
        <v>2081000</v>
      </c>
      <c r="H585" s="113"/>
      <c r="I585" s="113"/>
    </row>
    <row r="586" spans="1:9" s="3" customFormat="1" outlineLevel="1">
      <c r="A586" s="23" t="s">
        <v>1357</v>
      </c>
      <c r="B586" s="65" t="s">
        <v>265</v>
      </c>
      <c r="C586" s="65" t="s">
        <v>266</v>
      </c>
      <c r="D586" s="27" t="s">
        <v>21</v>
      </c>
      <c r="E586" s="53">
        <v>3</v>
      </c>
      <c r="F586" s="25">
        <v>429421.42857142858</v>
      </c>
      <c r="G586" s="26">
        <f t="shared" si="14"/>
        <v>1288264.2857142857</v>
      </c>
      <c r="H586" s="113"/>
      <c r="I586" s="113"/>
    </row>
    <row r="587" spans="1:9" s="3" customFormat="1" ht="25.5" outlineLevel="1">
      <c r="A587" s="23" t="s">
        <v>1358</v>
      </c>
      <c r="B587" s="65" t="s">
        <v>274</v>
      </c>
      <c r="C587" s="65" t="s">
        <v>652</v>
      </c>
      <c r="D587" s="27" t="s">
        <v>38</v>
      </c>
      <c r="E587" s="53">
        <v>5</v>
      </c>
      <c r="F587" s="25">
        <v>89879</v>
      </c>
      <c r="G587" s="26">
        <f t="shared" si="14"/>
        <v>449395</v>
      </c>
      <c r="H587" s="113"/>
      <c r="I587" s="113"/>
    </row>
    <row r="588" spans="1:9" s="3" customFormat="1" ht="25.5" outlineLevel="1">
      <c r="A588" s="23" t="s">
        <v>1359</v>
      </c>
      <c r="B588" s="65" t="s">
        <v>276</v>
      </c>
      <c r="C588" s="65" t="s">
        <v>653</v>
      </c>
      <c r="D588" s="27" t="s">
        <v>38</v>
      </c>
      <c r="E588" s="53">
        <v>5</v>
      </c>
      <c r="F588" s="25">
        <v>89879</v>
      </c>
      <c r="G588" s="26">
        <f t="shared" si="14"/>
        <v>449395</v>
      </c>
      <c r="H588" s="113"/>
      <c r="I588" s="113"/>
    </row>
    <row r="589" spans="1:9" s="3" customFormat="1" outlineLevel="1">
      <c r="A589" s="23" t="s">
        <v>1360</v>
      </c>
      <c r="B589" s="65" t="s">
        <v>286</v>
      </c>
      <c r="C589" s="65" t="s">
        <v>287</v>
      </c>
      <c r="D589" s="27" t="s">
        <v>21</v>
      </c>
      <c r="E589" s="53">
        <v>0.5</v>
      </c>
      <c r="F589" s="25">
        <v>5566.0714285714284</v>
      </c>
      <c r="G589" s="26">
        <f t="shared" si="14"/>
        <v>2783.0357142857142</v>
      </c>
      <c r="H589" s="113"/>
      <c r="I589" s="113"/>
    </row>
    <row r="590" spans="1:9" s="3" customFormat="1" ht="25.5" outlineLevel="1">
      <c r="A590" s="23" t="s">
        <v>1361</v>
      </c>
      <c r="B590" s="65" t="s">
        <v>294</v>
      </c>
      <c r="C590" s="65" t="s">
        <v>295</v>
      </c>
      <c r="D590" s="27" t="s">
        <v>38</v>
      </c>
      <c r="E590" s="53">
        <v>5</v>
      </c>
      <c r="F590" s="25">
        <v>80000</v>
      </c>
      <c r="G590" s="26">
        <f t="shared" si="14"/>
        <v>400000</v>
      </c>
      <c r="H590" s="113"/>
      <c r="I590" s="113"/>
    </row>
    <row r="591" spans="1:9" s="3" customFormat="1" outlineLevel="1">
      <c r="A591" s="23" t="s">
        <v>1362</v>
      </c>
      <c r="B591" s="65" t="s">
        <v>290</v>
      </c>
      <c r="C591" s="65" t="s">
        <v>291</v>
      </c>
      <c r="D591" s="27" t="s">
        <v>21</v>
      </c>
      <c r="E591" s="53">
        <v>2</v>
      </c>
      <c r="F591" s="33">
        <v>21540</v>
      </c>
      <c r="G591" s="26">
        <f t="shared" si="14"/>
        <v>43080</v>
      </c>
      <c r="H591" s="113"/>
      <c r="I591" s="113"/>
    </row>
    <row r="592" spans="1:9" s="3" customFormat="1" outlineLevel="1">
      <c r="A592" s="23" t="s">
        <v>1363</v>
      </c>
      <c r="B592" s="65" t="s">
        <v>296</v>
      </c>
      <c r="C592" s="65" t="s">
        <v>297</v>
      </c>
      <c r="D592" s="27" t="s">
        <v>21</v>
      </c>
      <c r="E592" s="53">
        <v>2</v>
      </c>
      <c r="F592" s="25">
        <v>43883.928571428572</v>
      </c>
      <c r="G592" s="26">
        <f t="shared" si="14"/>
        <v>87767.857142857145</v>
      </c>
      <c r="H592" s="113"/>
      <c r="I592" s="113"/>
    </row>
    <row r="593" spans="1:9" s="3" customFormat="1" outlineLevel="1">
      <c r="A593" s="23" t="s">
        <v>1364</v>
      </c>
      <c r="B593" s="65" t="s">
        <v>301</v>
      </c>
      <c r="C593" s="65" t="s">
        <v>302</v>
      </c>
      <c r="D593" s="27" t="s">
        <v>21</v>
      </c>
      <c r="E593" s="53">
        <v>0.5</v>
      </c>
      <c r="F593" s="25">
        <v>19266.071428571428</v>
      </c>
      <c r="G593" s="26">
        <f t="shared" si="14"/>
        <v>9633.0357142857138</v>
      </c>
      <c r="H593" s="113"/>
      <c r="I593" s="113"/>
    </row>
    <row r="594" spans="1:9" s="3" customFormat="1" outlineLevel="1">
      <c r="A594" s="23" t="s">
        <v>1365</v>
      </c>
      <c r="B594" s="65" t="s">
        <v>305</v>
      </c>
      <c r="C594" s="65" t="s">
        <v>306</v>
      </c>
      <c r="D594" s="27" t="s">
        <v>21</v>
      </c>
      <c r="E594" s="53">
        <v>0.5</v>
      </c>
      <c r="F594" s="25">
        <v>528749.10714285716</v>
      </c>
      <c r="G594" s="26">
        <f t="shared" si="14"/>
        <v>264374.55357142858</v>
      </c>
      <c r="H594" s="113"/>
      <c r="I594" s="113"/>
    </row>
    <row r="595" spans="1:9" s="3" customFormat="1" outlineLevel="1">
      <c r="A595" s="23" t="s">
        <v>1366</v>
      </c>
      <c r="B595" s="65" t="s">
        <v>303</v>
      </c>
      <c r="C595" s="65" t="s">
        <v>304</v>
      </c>
      <c r="D595" s="27" t="s">
        <v>21</v>
      </c>
      <c r="E595" s="53">
        <v>0.2</v>
      </c>
      <c r="F595" s="33">
        <v>86591</v>
      </c>
      <c r="G595" s="26">
        <f t="shared" si="14"/>
        <v>17318.2</v>
      </c>
      <c r="H595" s="113"/>
      <c r="I595" s="113"/>
    </row>
    <row r="596" spans="1:9" s="3" customFormat="1" outlineLevel="1">
      <c r="A596" s="23" t="s">
        <v>1367</v>
      </c>
      <c r="B596" s="65" t="s">
        <v>654</v>
      </c>
      <c r="C596" s="65" t="s">
        <v>655</v>
      </c>
      <c r="D596" s="27" t="s">
        <v>21</v>
      </c>
      <c r="E596" s="53">
        <v>0.2</v>
      </c>
      <c r="F596" s="25">
        <v>538595.53571428568</v>
      </c>
      <c r="G596" s="26">
        <f t="shared" si="14"/>
        <v>107719.10714285714</v>
      </c>
      <c r="H596" s="113"/>
      <c r="I596" s="113"/>
    </row>
    <row r="597" spans="1:9" s="3" customFormat="1" ht="25.5" outlineLevel="1">
      <c r="A597" s="23" t="s">
        <v>1368</v>
      </c>
      <c r="B597" s="65" t="s">
        <v>656</v>
      </c>
      <c r="C597" s="65" t="s">
        <v>657</v>
      </c>
      <c r="D597" s="27" t="s">
        <v>142</v>
      </c>
      <c r="E597" s="53">
        <v>50</v>
      </c>
      <c r="F597" s="25">
        <v>2878.5714285714284</v>
      </c>
      <c r="G597" s="26">
        <f t="shared" si="14"/>
        <v>143928.57142857142</v>
      </c>
      <c r="H597" s="113"/>
      <c r="I597" s="113"/>
    </row>
    <row r="598" spans="1:9" s="3" customFormat="1" ht="25.5" outlineLevel="1">
      <c r="A598" s="23" t="s">
        <v>1369</v>
      </c>
      <c r="B598" s="65" t="s">
        <v>315</v>
      </c>
      <c r="C598" s="65" t="s">
        <v>658</v>
      </c>
      <c r="D598" s="27" t="s">
        <v>21</v>
      </c>
      <c r="E598" s="53">
        <v>5</v>
      </c>
      <c r="F598" s="25">
        <v>43241.071428571428</v>
      </c>
      <c r="G598" s="26">
        <f t="shared" si="14"/>
        <v>216205.35714285713</v>
      </c>
      <c r="H598" s="113"/>
      <c r="I598" s="113"/>
    </row>
    <row r="599" spans="1:9" s="3" customFormat="1" outlineLevel="1">
      <c r="A599" s="23" t="s">
        <v>1370</v>
      </c>
      <c r="B599" s="65" t="s">
        <v>322</v>
      </c>
      <c r="C599" s="65" t="s">
        <v>254</v>
      </c>
      <c r="D599" s="27" t="s">
        <v>21</v>
      </c>
      <c r="E599" s="53">
        <v>0.5</v>
      </c>
      <c r="F599" s="25">
        <v>9633.0357142857138</v>
      </c>
      <c r="G599" s="26">
        <f t="shared" si="14"/>
        <v>4816.5178571428569</v>
      </c>
      <c r="H599" s="113"/>
      <c r="I599" s="113"/>
    </row>
    <row r="600" spans="1:9" s="3" customFormat="1" ht="25.5" outlineLevel="1">
      <c r="A600" s="23" t="s">
        <v>1371</v>
      </c>
      <c r="B600" s="65" t="s">
        <v>323</v>
      </c>
      <c r="C600" s="65" t="s">
        <v>659</v>
      </c>
      <c r="D600" s="27" t="s">
        <v>38</v>
      </c>
      <c r="E600" s="53">
        <v>3</v>
      </c>
      <c r="F600" s="25">
        <v>39400.892857142855</v>
      </c>
      <c r="G600" s="26">
        <f t="shared" si="14"/>
        <v>118202.67857142857</v>
      </c>
      <c r="H600" s="113"/>
      <c r="I600" s="113"/>
    </row>
    <row r="601" spans="1:9" s="3" customFormat="1" ht="38.25" outlineLevel="1">
      <c r="A601" s="23" t="s">
        <v>1372</v>
      </c>
      <c r="B601" s="65" t="s">
        <v>660</v>
      </c>
      <c r="C601" s="65" t="s">
        <v>661</v>
      </c>
      <c r="D601" s="27" t="s">
        <v>475</v>
      </c>
      <c r="E601" s="53">
        <v>9</v>
      </c>
      <c r="F601" s="25">
        <v>136018.75</v>
      </c>
      <c r="G601" s="26">
        <f t="shared" si="14"/>
        <v>1224168.75</v>
      </c>
      <c r="H601" s="113"/>
      <c r="I601" s="113"/>
    </row>
    <row r="602" spans="1:9" s="3" customFormat="1" outlineLevel="1">
      <c r="A602" s="23" t="s">
        <v>1373</v>
      </c>
      <c r="B602" s="65" t="s">
        <v>662</v>
      </c>
      <c r="C602" s="65" t="s">
        <v>663</v>
      </c>
      <c r="D602" s="27" t="s">
        <v>21</v>
      </c>
      <c r="E602" s="53">
        <v>2</v>
      </c>
      <c r="F602" s="25">
        <v>8636.6071428571431</v>
      </c>
      <c r="G602" s="26">
        <f t="shared" si="14"/>
        <v>17273.214285714286</v>
      </c>
      <c r="H602" s="113"/>
      <c r="I602" s="113"/>
    </row>
    <row r="603" spans="1:9" s="3" customFormat="1" outlineLevel="1">
      <c r="A603" s="23" t="s">
        <v>1374</v>
      </c>
      <c r="B603" s="65" t="s">
        <v>664</v>
      </c>
      <c r="C603" s="65" t="s">
        <v>665</v>
      </c>
      <c r="D603" s="27" t="s">
        <v>21</v>
      </c>
      <c r="E603" s="53">
        <v>1</v>
      </c>
      <c r="F603" s="25">
        <v>9847.3214285714294</v>
      </c>
      <c r="G603" s="26">
        <f t="shared" si="14"/>
        <v>9847.3214285714294</v>
      </c>
      <c r="H603" s="113"/>
      <c r="I603" s="113"/>
    </row>
    <row r="604" spans="1:9" s="3" customFormat="1" ht="25.5" outlineLevel="1">
      <c r="A604" s="23" t="s">
        <v>1375</v>
      </c>
      <c r="B604" s="65" t="s">
        <v>335</v>
      </c>
      <c r="C604" s="65" t="s">
        <v>666</v>
      </c>
      <c r="D604" s="27" t="s">
        <v>38</v>
      </c>
      <c r="E604" s="53">
        <v>1</v>
      </c>
      <c r="F604" s="25">
        <v>101435.71428571429</v>
      </c>
      <c r="G604" s="26">
        <f t="shared" si="14"/>
        <v>101435.71428571429</v>
      </c>
      <c r="H604" s="113"/>
      <c r="I604" s="113"/>
    </row>
    <row r="605" spans="1:9" s="3" customFormat="1" ht="38.25" outlineLevel="1">
      <c r="A605" s="23" t="s">
        <v>1376</v>
      </c>
      <c r="B605" s="65" t="s">
        <v>331</v>
      </c>
      <c r="C605" s="65" t="s">
        <v>667</v>
      </c>
      <c r="D605" s="27" t="s">
        <v>38</v>
      </c>
      <c r="E605" s="53">
        <v>5</v>
      </c>
      <c r="F605" s="25">
        <v>125746.42857142857</v>
      </c>
      <c r="G605" s="26">
        <f t="shared" si="14"/>
        <v>628732.14285714284</v>
      </c>
      <c r="H605" s="113"/>
      <c r="I605" s="113"/>
    </row>
    <row r="606" spans="1:9" s="3" customFormat="1" outlineLevel="1">
      <c r="A606" s="23" t="s">
        <v>1377</v>
      </c>
      <c r="B606" s="65" t="s">
        <v>343</v>
      </c>
      <c r="C606" s="65" t="s">
        <v>344</v>
      </c>
      <c r="D606" s="27" t="s">
        <v>21</v>
      </c>
      <c r="E606" s="53">
        <v>1</v>
      </c>
      <c r="F606" s="25">
        <v>357494.64285714284</v>
      </c>
      <c r="G606" s="26">
        <f t="shared" si="14"/>
        <v>357494.64285714284</v>
      </c>
      <c r="H606" s="113"/>
      <c r="I606" s="113"/>
    </row>
    <row r="607" spans="1:9" s="3" customFormat="1" outlineLevel="1">
      <c r="A607" s="23" t="s">
        <v>1378</v>
      </c>
      <c r="B607" s="65" t="s">
        <v>345</v>
      </c>
      <c r="C607" s="65" t="s">
        <v>347</v>
      </c>
      <c r="D607" s="27" t="s">
        <v>21</v>
      </c>
      <c r="E607" s="53">
        <v>1</v>
      </c>
      <c r="F607" s="25">
        <v>616089.28571428568</v>
      </c>
      <c r="G607" s="26">
        <f t="shared" si="14"/>
        <v>616089.28571428568</v>
      </c>
      <c r="H607" s="113"/>
      <c r="I607" s="113"/>
    </row>
    <row r="608" spans="1:9" s="3" customFormat="1" outlineLevel="1">
      <c r="A608" s="23" t="s">
        <v>1379</v>
      </c>
      <c r="B608" s="65" t="s">
        <v>350</v>
      </c>
      <c r="C608" s="65" t="s">
        <v>351</v>
      </c>
      <c r="D608" s="27" t="s">
        <v>668</v>
      </c>
      <c r="E608" s="53">
        <v>2.2000000000000002</v>
      </c>
      <c r="F608" s="25">
        <v>15413.392857142857</v>
      </c>
      <c r="G608" s="26">
        <f t="shared" si="14"/>
        <v>33909.46428571429</v>
      </c>
      <c r="H608" s="113"/>
      <c r="I608" s="113"/>
    </row>
    <row r="609" spans="1:9" s="3" customFormat="1" outlineLevel="1">
      <c r="A609" s="23" t="s">
        <v>1380</v>
      </c>
      <c r="B609" s="65" t="s">
        <v>669</v>
      </c>
      <c r="C609" s="65" t="s">
        <v>670</v>
      </c>
      <c r="D609" s="27" t="s">
        <v>21</v>
      </c>
      <c r="E609" s="53">
        <v>3.7</v>
      </c>
      <c r="F609" s="25">
        <v>5758.0357142857147</v>
      </c>
      <c r="G609" s="26">
        <f t="shared" si="14"/>
        <v>21304.732142857145</v>
      </c>
      <c r="H609" s="113"/>
      <c r="I609" s="113"/>
    </row>
    <row r="610" spans="1:9" s="3" customFormat="1" ht="25.5" outlineLevel="1">
      <c r="A610" s="23" t="s">
        <v>1381</v>
      </c>
      <c r="B610" s="65" t="s">
        <v>366</v>
      </c>
      <c r="C610" s="65" t="s">
        <v>671</v>
      </c>
      <c r="D610" s="27" t="s">
        <v>38</v>
      </c>
      <c r="E610" s="53">
        <v>1</v>
      </c>
      <c r="F610" s="25">
        <v>128315</v>
      </c>
      <c r="G610" s="26">
        <f t="shared" si="14"/>
        <v>128315</v>
      </c>
      <c r="H610" s="113"/>
      <c r="I610" s="113"/>
    </row>
    <row r="611" spans="1:9" s="3" customFormat="1" ht="25.5" outlineLevel="1">
      <c r="A611" s="23" t="s">
        <v>1382</v>
      </c>
      <c r="B611" s="65" t="s">
        <v>364</v>
      </c>
      <c r="C611" s="65" t="s">
        <v>672</v>
      </c>
      <c r="D611" s="27" t="s">
        <v>38</v>
      </c>
      <c r="E611" s="53">
        <v>1</v>
      </c>
      <c r="F611" s="25">
        <v>128315</v>
      </c>
      <c r="G611" s="26">
        <f t="shared" si="14"/>
        <v>128315</v>
      </c>
      <c r="H611" s="113"/>
      <c r="I611" s="113"/>
    </row>
    <row r="612" spans="1:9" s="3" customFormat="1" ht="26.25" outlineLevel="1" thickBot="1">
      <c r="A612" s="45" t="s">
        <v>1383</v>
      </c>
      <c r="B612" s="72" t="s">
        <v>368</v>
      </c>
      <c r="C612" s="72" t="s">
        <v>369</v>
      </c>
      <c r="D612" s="46" t="s">
        <v>21</v>
      </c>
      <c r="E612" s="57">
        <v>0.3</v>
      </c>
      <c r="F612" s="47">
        <v>38317.857142857145</v>
      </c>
      <c r="G612" s="26">
        <f t="shared" ref="G612" si="15">E612*F612</f>
        <v>11495.357142857143</v>
      </c>
      <c r="H612" s="113"/>
      <c r="I612" s="113"/>
    </row>
    <row r="613" spans="1:9" s="3" customFormat="1">
      <c r="B613" s="73"/>
      <c r="C613" s="73"/>
      <c r="E613" s="49"/>
      <c r="F613" s="49"/>
      <c r="G613" s="49"/>
      <c r="H613" s="113"/>
      <c r="I613" s="113"/>
    </row>
  </sheetData>
  <autoFilter ref="A1:L613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9">
    <mergeCell ref="H1:H3"/>
    <mergeCell ref="A4:G4"/>
    <mergeCell ref="A6:A7"/>
    <mergeCell ref="B6:B7"/>
    <mergeCell ref="C6:C7"/>
    <mergeCell ref="D6:D7"/>
    <mergeCell ref="A8:A10"/>
    <mergeCell ref="B8:B10"/>
    <mergeCell ref="D10:F10"/>
    <mergeCell ref="A1:G1"/>
    <mergeCell ref="A2:G2"/>
    <mergeCell ref="A3:G3"/>
    <mergeCell ref="H11:H12"/>
    <mergeCell ref="E13:F13"/>
    <mergeCell ref="E6:E7"/>
    <mergeCell ref="F6:F7"/>
    <mergeCell ref="G6:G7"/>
    <mergeCell ref="E11:F12"/>
    <mergeCell ref="G11:G12"/>
    <mergeCell ref="F20:G21"/>
    <mergeCell ref="A19:G19"/>
    <mergeCell ref="A13:D13"/>
    <mergeCell ref="A12:D12"/>
    <mergeCell ref="A11:D11"/>
    <mergeCell ref="A20:A22"/>
    <mergeCell ref="B20:B22"/>
    <mergeCell ref="C20:C22"/>
    <mergeCell ref="D20:D22"/>
    <mergeCell ref="E20:E22"/>
  </mergeCells>
  <hyperlinks>
    <hyperlink ref="C296" r:id="rId1" display="http://www.himtrade.ru/g_5100-85.htm"/>
    <hyperlink ref="C230" r:id="rId2" display="http://www.freetorg.ru/lead/kaliya-gidrookis-gost-24363-80-pr-va-franciya-kor,407994.html"/>
    <hyperlink ref="C554" r:id="rId3" display="http://www.freetorg.ru/lead/kaliya-gidrookis-gost-24363-80-pr-va-franciya-kor,407994.html"/>
  </hyperlink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topLeftCell="A7" workbookViewId="0">
      <selection activeCell="I25" sqref="I25"/>
    </sheetView>
  </sheetViews>
  <sheetFormatPr defaultRowHeight="12.75" outlineLevelRow="1"/>
  <cols>
    <col min="1" max="1" width="4.85546875" style="3" bestFit="1" customWidth="1"/>
    <col min="2" max="2" width="28" style="73" customWidth="1"/>
    <col min="3" max="3" width="28.5703125" style="73" customWidth="1"/>
    <col min="4" max="4" width="7.42578125" style="3" customWidth="1"/>
    <col min="5" max="5" width="9.28515625" style="49" customWidth="1"/>
    <col min="6" max="6" width="12" style="49" customWidth="1"/>
    <col min="7" max="7" width="18.85546875" style="49" customWidth="1"/>
    <col min="8" max="8" width="11.28515625" style="113" bestFit="1" customWidth="1"/>
    <col min="9" max="9" width="13.85546875" style="124" customWidth="1"/>
    <col min="10" max="10" width="14.85546875" style="113" customWidth="1"/>
    <col min="11" max="11" width="6.140625" style="113" customWidth="1"/>
    <col min="12" max="16384" width="9.140625" style="3"/>
  </cols>
  <sheetData>
    <row r="1" spans="1:11">
      <c r="A1" s="176"/>
      <c r="B1" s="176"/>
      <c r="C1" s="176"/>
      <c r="D1" s="176"/>
      <c r="E1" s="176"/>
      <c r="F1" s="176"/>
      <c r="G1" s="176"/>
      <c r="H1" s="197"/>
      <c r="I1" s="113"/>
    </row>
    <row r="2" spans="1:11">
      <c r="A2" s="178" t="s">
        <v>1409</v>
      </c>
      <c r="B2" s="178"/>
      <c r="C2" s="178"/>
      <c r="D2" s="178"/>
      <c r="E2" s="178"/>
      <c r="F2" s="178"/>
      <c r="G2" s="178"/>
      <c r="H2" s="197"/>
      <c r="I2" s="113"/>
    </row>
    <row r="3" spans="1:11">
      <c r="A3" s="187" t="s">
        <v>1392</v>
      </c>
      <c r="B3" s="187"/>
      <c r="C3" s="187"/>
      <c r="D3" s="187"/>
      <c r="E3" s="187"/>
      <c r="F3" s="187"/>
      <c r="G3" s="187"/>
      <c r="H3" s="197"/>
      <c r="I3" s="113"/>
    </row>
    <row r="4" spans="1:11" ht="15.75">
      <c r="A4" s="179" t="s">
        <v>1412</v>
      </c>
      <c r="B4" s="179"/>
      <c r="C4" s="179"/>
      <c r="D4" s="179"/>
      <c r="E4" s="179"/>
      <c r="F4" s="179"/>
      <c r="G4" s="179"/>
      <c r="H4" s="129"/>
      <c r="I4" s="113"/>
    </row>
    <row r="5" spans="1:11" ht="16.5" thickBot="1">
      <c r="A5" s="127"/>
      <c r="B5" s="127"/>
      <c r="C5" s="127"/>
      <c r="D5" s="127"/>
      <c r="E5" s="127"/>
      <c r="F5" s="127"/>
      <c r="G5" s="127"/>
      <c r="H5" s="129"/>
      <c r="I5" s="113"/>
    </row>
    <row r="6" spans="1:11" ht="15.75" thickTop="1">
      <c r="A6" s="192" t="s">
        <v>1394</v>
      </c>
      <c r="B6" s="188" t="s">
        <v>0</v>
      </c>
      <c r="C6" s="188" t="s">
        <v>1395</v>
      </c>
      <c r="D6" s="188" t="s">
        <v>1396</v>
      </c>
      <c r="E6" s="188" t="s">
        <v>1</v>
      </c>
      <c r="F6" s="188" t="s">
        <v>1397</v>
      </c>
      <c r="G6" s="190" t="s">
        <v>1398</v>
      </c>
      <c r="H6" s="129"/>
      <c r="I6" s="113"/>
    </row>
    <row r="7" spans="1:11" ht="15.75" thickBot="1">
      <c r="A7" s="162"/>
      <c r="B7" s="189"/>
      <c r="C7" s="193"/>
      <c r="D7" s="189"/>
      <c r="E7" s="189"/>
      <c r="F7" s="189"/>
      <c r="G7" s="191"/>
      <c r="H7" s="129"/>
      <c r="I7" s="113"/>
    </row>
    <row r="8" spans="1:11" ht="60.75" thickBot="1">
      <c r="A8" s="160" t="s">
        <v>1399</v>
      </c>
      <c r="B8" s="163" t="s">
        <v>1411</v>
      </c>
      <c r="C8" s="86" t="s">
        <v>1401</v>
      </c>
      <c r="D8" s="87" t="s">
        <v>1402</v>
      </c>
      <c r="E8" s="87">
        <v>28</v>
      </c>
      <c r="F8" s="109">
        <v>17000</v>
      </c>
      <c r="G8" s="120">
        <f>E8*F8</f>
        <v>476000</v>
      </c>
      <c r="H8" s="129"/>
      <c r="I8" s="113"/>
    </row>
    <row r="9" spans="1:11" ht="24.75" thickBot="1">
      <c r="A9" s="161"/>
      <c r="B9" s="164"/>
      <c r="C9" s="86" t="s">
        <v>1403</v>
      </c>
      <c r="D9" s="89" t="s">
        <v>1402</v>
      </c>
      <c r="E9" s="128">
        <v>60</v>
      </c>
      <c r="F9" s="109">
        <v>12000</v>
      </c>
      <c r="G9" s="120">
        <f>E9*F9</f>
        <v>720000</v>
      </c>
      <c r="H9" s="129"/>
      <c r="I9" s="113"/>
    </row>
    <row r="10" spans="1:11" ht="36.75" thickBot="1">
      <c r="A10" s="162"/>
      <c r="B10" s="165"/>
      <c r="C10" s="86" t="s">
        <v>1404</v>
      </c>
      <c r="D10" s="166" t="s">
        <v>1405</v>
      </c>
      <c r="E10" s="167"/>
      <c r="F10" s="168"/>
      <c r="G10" s="120">
        <f>G23</f>
        <v>286607334.63962853</v>
      </c>
      <c r="H10" s="129"/>
      <c r="I10" s="113">
        <v>286607334.63962901</v>
      </c>
      <c r="J10" s="126">
        <f>I10-G10</f>
        <v>4.76837158203125E-7</v>
      </c>
    </row>
    <row r="11" spans="1:11">
      <c r="A11" s="169"/>
      <c r="B11" s="170"/>
      <c r="C11" s="170"/>
      <c r="D11" s="171"/>
      <c r="E11" s="172" t="s">
        <v>1407</v>
      </c>
      <c r="F11" s="173"/>
      <c r="G11" s="195">
        <f>G10+G9+G8</f>
        <v>287803334.63962853</v>
      </c>
      <c r="H11" s="194"/>
      <c r="I11" s="113"/>
    </row>
    <row r="12" spans="1:11" ht="16.5" thickBot="1">
      <c r="A12" s="152" t="s">
        <v>1406</v>
      </c>
      <c r="B12" s="153"/>
      <c r="C12" s="153"/>
      <c r="D12" s="154"/>
      <c r="E12" s="174"/>
      <c r="F12" s="175"/>
      <c r="G12" s="196"/>
      <c r="H12" s="194"/>
      <c r="I12" s="113"/>
      <c r="J12" s="113">
        <v>287803334.63962901</v>
      </c>
      <c r="K12" s="126">
        <f>J12-G11</f>
        <v>4.76837158203125E-7</v>
      </c>
    </row>
    <row r="13" spans="1:11" ht="15.75" thickBot="1">
      <c r="A13" s="155"/>
      <c r="B13" s="156"/>
      <c r="C13" s="156"/>
      <c r="D13" s="157"/>
      <c r="E13" s="158" t="s">
        <v>1408</v>
      </c>
      <c r="F13" s="159"/>
      <c r="G13" s="114">
        <f>G11*1.12</f>
        <v>322339734.79638398</v>
      </c>
      <c r="H13" s="129"/>
      <c r="I13" s="113"/>
    </row>
    <row r="14" spans="1:11" ht="13.5" thickTop="1">
      <c r="I14" s="113"/>
    </row>
    <row r="16" spans="1:11">
      <c r="A16" s="1"/>
      <c r="B16" s="74"/>
      <c r="C16" s="58"/>
      <c r="D16" s="2"/>
      <c r="E16" s="1"/>
      <c r="F16" s="1"/>
      <c r="G16" s="1"/>
    </row>
    <row r="17" spans="1:9" s="3" customFormat="1">
      <c r="A17" s="1"/>
      <c r="B17" s="74"/>
      <c r="C17" s="58"/>
      <c r="D17" s="2"/>
      <c r="E17" s="1"/>
      <c r="G17" s="82"/>
      <c r="H17" s="113"/>
      <c r="I17" s="124"/>
    </row>
    <row r="18" spans="1:9" s="3" customFormat="1" ht="13.5" thickBot="1">
      <c r="A18" s="1"/>
      <c r="B18" s="74"/>
      <c r="C18" s="58"/>
      <c r="D18" s="2"/>
      <c r="E18" s="1"/>
      <c r="G18" s="83"/>
      <c r="H18" s="113"/>
      <c r="I18" s="124"/>
    </row>
    <row r="19" spans="1:9" s="3" customFormat="1" ht="13.5" thickBot="1">
      <c r="A19" s="130" t="s">
        <v>1391</v>
      </c>
      <c r="B19" s="131"/>
      <c r="C19" s="131"/>
      <c r="D19" s="131"/>
      <c r="E19" s="131"/>
      <c r="F19" s="131"/>
      <c r="G19" s="132"/>
      <c r="H19" s="113"/>
      <c r="I19" s="124"/>
    </row>
    <row r="20" spans="1:9" s="3" customFormat="1">
      <c r="A20" s="133" t="s">
        <v>835</v>
      </c>
      <c r="B20" s="136" t="s">
        <v>0</v>
      </c>
      <c r="C20" s="136" t="s">
        <v>836</v>
      </c>
      <c r="D20" s="139" t="s">
        <v>837</v>
      </c>
      <c r="E20" s="142" t="s">
        <v>839</v>
      </c>
      <c r="F20" s="145" t="s">
        <v>838</v>
      </c>
      <c r="G20" s="146"/>
      <c r="H20" s="113"/>
      <c r="I20" s="124"/>
    </row>
    <row r="21" spans="1:9" s="3" customFormat="1">
      <c r="A21" s="134"/>
      <c r="B21" s="137"/>
      <c r="C21" s="137"/>
      <c r="D21" s="140"/>
      <c r="E21" s="143"/>
      <c r="F21" s="147"/>
      <c r="G21" s="148"/>
      <c r="H21" s="113"/>
      <c r="I21" s="124"/>
    </row>
    <row r="22" spans="1:9" s="3" customFormat="1" ht="39" thickBot="1">
      <c r="A22" s="135"/>
      <c r="B22" s="138"/>
      <c r="C22" s="138"/>
      <c r="D22" s="141"/>
      <c r="E22" s="144"/>
      <c r="F22" s="98" t="s">
        <v>845</v>
      </c>
      <c r="G22" s="97" t="s">
        <v>1410</v>
      </c>
      <c r="H22" s="113"/>
      <c r="I22" s="125"/>
    </row>
    <row r="23" spans="1:9" s="3" customFormat="1">
      <c r="A23" s="5"/>
      <c r="B23" s="75" t="s">
        <v>2</v>
      </c>
      <c r="C23" s="59"/>
      <c r="D23" s="6"/>
      <c r="E23" s="50"/>
      <c r="F23" s="7"/>
      <c r="G23" s="8">
        <v>286607334.63962853</v>
      </c>
      <c r="H23" s="115">
        <v>286607000</v>
      </c>
      <c r="I23" s="112">
        <f>H23-G23</f>
        <v>-334.63962852954865</v>
      </c>
    </row>
    <row r="24" spans="1:9" s="3" customFormat="1">
      <c r="A24" s="101"/>
      <c r="B24" s="102" t="s">
        <v>3</v>
      </c>
      <c r="C24" s="103"/>
      <c r="D24" s="104"/>
      <c r="E24" s="108"/>
      <c r="F24" s="105"/>
      <c r="G24" s="106"/>
      <c r="H24" s="122">
        <v>208886287.14985701</v>
      </c>
      <c r="I24" s="112">
        <f>H24-G24</f>
        <v>208886287.14985701</v>
      </c>
    </row>
    <row r="25" spans="1:9" s="3" customFormat="1">
      <c r="A25" s="14"/>
      <c r="B25" s="61" t="s">
        <v>4</v>
      </c>
      <c r="C25" s="61"/>
      <c r="D25" s="15"/>
      <c r="E25" s="52"/>
      <c r="F25" s="16"/>
      <c r="G25" s="17"/>
      <c r="H25" s="113"/>
      <c r="I25" s="112"/>
    </row>
    <row r="26" spans="1:9" s="3" customFormat="1">
      <c r="A26" s="19"/>
      <c r="B26" s="77" t="s">
        <v>377</v>
      </c>
      <c r="C26" s="62"/>
      <c r="D26" s="20"/>
      <c r="E26" s="21">
        <f>SUM(E27:E31)</f>
        <v>115</v>
      </c>
      <c r="F26" s="21"/>
      <c r="G26" s="22"/>
      <c r="H26" s="113"/>
      <c r="I26" s="112"/>
    </row>
    <row r="27" spans="1:9" s="3" customFormat="1" ht="25.5">
      <c r="A27" s="23" t="s">
        <v>848</v>
      </c>
      <c r="B27" s="65" t="s">
        <v>673</v>
      </c>
      <c r="C27" s="63" t="s">
        <v>1384</v>
      </c>
      <c r="D27" s="24" t="s">
        <v>5</v>
      </c>
      <c r="E27" s="25">
        <v>20</v>
      </c>
      <c r="F27" s="25"/>
      <c r="G27" s="26"/>
      <c r="H27" s="113"/>
      <c r="I27" s="124"/>
    </row>
    <row r="28" spans="1:9" s="3" customFormat="1" ht="25.5">
      <c r="A28" s="23" t="s">
        <v>847</v>
      </c>
      <c r="B28" s="65" t="s">
        <v>673</v>
      </c>
      <c r="C28" s="63" t="s">
        <v>1385</v>
      </c>
      <c r="D28" s="24" t="s">
        <v>5</v>
      </c>
      <c r="E28" s="25">
        <v>30</v>
      </c>
      <c r="F28" s="25"/>
      <c r="G28" s="26"/>
      <c r="H28" s="113"/>
      <c r="I28" s="124"/>
    </row>
    <row r="29" spans="1:9" s="3" customFormat="1" ht="51">
      <c r="A29" s="23" t="s">
        <v>849</v>
      </c>
      <c r="B29" s="67" t="s">
        <v>674</v>
      </c>
      <c r="C29" s="63" t="s">
        <v>675</v>
      </c>
      <c r="D29" s="24" t="s">
        <v>5</v>
      </c>
      <c r="E29" s="25">
        <v>30</v>
      </c>
      <c r="F29" s="25"/>
      <c r="G29" s="26"/>
      <c r="H29" s="113"/>
      <c r="I29" s="124"/>
    </row>
    <row r="30" spans="1:9" s="3" customFormat="1" ht="25.5">
      <c r="A30" s="23" t="s">
        <v>850</v>
      </c>
      <c r="B30" s="64" t="s">
        <v>676</v>
      </c>
      <c r="C30" s="63" t="s">
        <v>677</v>
      </c>
      <c r="D30" s="24" t="s">
        <v>5</v>
      </c>
      <c r="E30" s="25">
        <v>15</v>
      </c>
      <c r="F30" s="25"/>
      <c r="G30" s="26"/>
      <c r="H30" s="113"/>
      <c r="I30" s="124"/>
    </row>
    <row r="31" spans="1:9" s="3" customFormat="1">
      <c r="A31" s="23" t="s">
        <v>851</v>
      </c>
      <c r="B31" s="67" t="s">
        <v>678</v>
      </c>
      <c r="C31" s="64" t="s">
        <v>679</v>
      </c>
      <c r="D31" s="24" t="s">
        <v>5</v>
      </c>
      <c r="E31" s="25">
        <v>20</v>
      </c>
      <c r="F31" s="25"/>
      <c r="G31" s="26"/>
      <c r="H31" s="113"/>
      <c r="I31" s="124"/>
    </row>
    <row r="32" spans="1:9" s="3" customFormat="1">
      <c r="A32" s="19"/>
      <c r="B32" s="77" t="s">
        <v>390</v>
      </c>
      <c r="C32" s="62"/>
      <c r="D32" s="20"/>
      <c r="E32" s="21">
        <v>122</v>
      </c>
      <c r="F32" s="21"/>
      <c r="G32" s="22"/>
      <c r="H32" s="113"/>
      <c r="I32" s="112"/>
    </row>
    <row r="33" spans="1:9" s="3" customFormat="1" ht="25.5">
      <c r="A33" s="23" t="s">
        <v>852</v>
      </c>
      <c r="B33" s="65" t="s">
        <v>680</v>
      </c>
      <c r="C33" s="65" t="s">
        <v>681</v>
      </c>
      <c r="D33" s="27" t="s">
        <v>5</v>
      </c>
      <c r="E33" s="25">
        <v>30</v>
      </c>
      <c r="F33" s="25"/>
      <c r="G33" s="26"/>
      <c r="H33" s="113"/>
      <c r="I33" s="124"/>
    </row>
    <row r="34" spans="1:9" s="3" customFormat="1" ht="25.5">
      <c r="A34" s="23" t="s">
        <v>853</v>
      </c>
      <c r="B34" s="65" t="s">
        <v>680</v>
      </c>
      <c r="C34" s="65" t="s">
        <v>682</v>
      </c>
      <c r="D34" s="27" t="s">
        <v>5</v>
      </c>
      <c r="E34" s="25">
        <v>50</v>
      </c>
      <c r="F34" s="25"/>
      <c r="G34" s="26"/>
      <c r="H34" s="113"/>
      <c r="I34" s="124"/>
    </row>
    <row r="35" spans="1:9" s="3" customFormat="1" ht="25.5">
      <c r="A35" s="23" t="s">
        <v>854</v>
      </c>
      <c r="B35" s="65" t="s">
        <v>680</v>
      </c>
      <c r="C35" s="65" t="s">
        <v>683</v>
      </c>
      <c r="D35" s="27" t="s">
        <v>5</v>
      </c>
      <c r="E35" s="25">
        <v>30</v>
      </c>
      <c r="F35" s="25"/>
      <c r="G35" s="26"/>
      <c r="H35" s="113"/>
      <c r="I35" s="124"/>
    </row>
    <row r="36" spans="1:9" s="3" customFormat="1" ht="38.25">
      <c r="A36" s="23" t="s">
        <v>855</v>
      </c>
      <c r="B36" s="65" t="s">
        <v>684</v>
      </c>
      <c r="C36" s="65" t="s">
        <v>685</v>
      </c>
      <c r="D36" s="27" t="s">
        <v>5</v>
      </c>
      <c r="E36" s="25">
        <v>2</v>
      </c>
      <c r="F36" s="25"/>
      <c r="G36" s="26"/>
      <c r="H36" s="113"/>
      <c r="I36" s="124"/>
    </row>
    <row r="37" spans="1:9" s="3" customFormat="1">
      <c r="A37" s="23" t="s">
        <v>856</v>
      </c>
      <c r="B37" s="65" t="s">
        <v>686</v>
      </c>
      <c r="C37" s="65" t="s">
        <v>687</v>
      </c>
      <c r="D37" s="27" t="s">
        <v>5</v>
      </c>
      <c r="E37" s="25">
        <v>10</v>
      </c>
      <c r="F37" s="25"/>
      <c r="G37" s="26"/>
      <c r="H37" s="113"/>
      <c r="I37" s="124"/>
    </row>
    <row r="38" spans="1:9" s="3" customFormat="1">
      <c r="A38" s="19"/>
      <c r="B38" s="77" t="s">
        <v>404</v>
      </c>
      <c r="C38" s="62"/>
      <c r="D38" s="20"/>
      <c r="E38" s="21">
        <v>90</v>
      </c>
      <c r="F38" s="21"/>
      <c r="G38" s="22"/>
      <c r="H38" s="113"/>
      <c r="I38" s="112"/>
    </row>
    <row r="39" spans="1:9" s="3" customFormat="1">
      <c r="A39" s="23" t="s">
        <v>857</v>
      </c>
      <c r="B39" s="65" t="s">
        <v>688</v>
      </c>
      <c r="C39" s="65" t="s">
        <v>689</v>
      </c>
      <c r="D39" s="27" t="s">
        <v>5</v>
      </c>
      <c r="E39" s="25">
        <v>10</v>
      </c>
      <c r="F39" s="25"/>
      <c r="G39" s="26"/>
      <c r="H39" s="113"/>
      <c r="I39" s="124"/>
    </row>
    <row r="40" spans="1:9" s="3" customFormat="1" ht="25.5">
      <c r="A40" s="23" t="s">
        <v>858</v>
      </c>
      <c r="B40" s="65" t="s">
        <v>411</v>
      </c>
      <c r="C40" s="65" t="s">
        <v>412</v>
      </c>
      <c r="D40" s="27" t="s">
        <v>5</v>
      </c>
      <c r="E40" s="25">
        <v>30</v>
      </c>
      <c r="F40" s="25"/>
      <c r="G40" s="26"/>
      <c r="H40" s="113"/>
      <c r="I40" s="124"/>
    </row>
    <row r="41" spans="1:9" s="3" customFormat="1">
      <c r="A41" s="23" t="s">
        <v>859</v>
      </c>
      <c r="B41" s="65" t="s">
        <v>690</v>
      </c>
      <c r="C41" s="65" t="s">
        <v>691</v>
      </c>
      <c r="D41" s="27" t="s">
        <v>5</v>
      </c>
      <c r="E41" s="25">
        <v>20</v>
      </c>
      <c r="F41" s="25"/>
      <c r="G41" s="26"/>
      <c r="H41" s="113"/>
      <c r="I41" s="124"/>
    </row>
    <row r="42" spans="1:9" s="3" customFormat="1" ht="76.5">
      <c r="A42" s="23" t="s">
        <v>860</v>
      </c>
      <c r="B42" s="65" t="s">
        <v>692</v>
      </c>
      <c r="C42" s="65" t="s">
        <v>693</v>
      </c>
      <c r="D42" s="27" t="s">
        <v>5</v>
      </c>
      <c r="E42" s="25">
        <v>30</v>
      </c>
      <c r="F42" s="25"/>
      <c r="G42" s="26"/>
      <c r="H42" s="113"/>
      <c r="I42" s="124"/>
    </row>
    <row r="43" spans="1:9" s="3" customFormat="1">
      <c r="A43" s="19"/>
      <c r="B43" s="77" t="s">
        <v>415</v>
      </c>
      <c r="C43" s="62"/>
      <c r="D43" s="20"/>
      <c r="E43" s="21">
        <v>230</v>
      </c>
      <c r="F43" s="21"/>
      <c r="G43" s="22"/>
      <c r="H43" s="113"/>
      <c r="I43" s="112"/>
    </row>
    <row r="44" spans="1:9" s="3" customFormat="1" ht="38.25">
      <c r="A44" s="23" t="s">
        <v>861</v>
      </c>
      <c r="B44" s="65" t="s">
        <v>694</v>
      </c>
      <c r="C44" s="65" t="s">
        <v>695</v>
      </c>
      <c r="D44" s="27" t="s">
        <v>5</v>
      </c>
      <c r="E44" s="25">
        <v>5</v>
      </c>
      <c r="F44" s="25"/>
      <c r="G44" s="26"/>
      <c r="H44" s="113"/>
      <c r="I44" s="124"/>
    </row>
    <row r="45" spans="1:9" s="3" customFormat="1" ht="38.25">
      <c r="A45" s="23" t="s">
        <v>862</v>
      </c>
      <c r="B45" s="65" t="s">
        <v>696</v>
      </c>
      <c r="C45" s="65" t="s">
        <v>697</v>
      </c>
      <c r="D45" s="27" t="s">
        <v>5</v>
      </c>
      <c r="E45" s="25">
        <v>5</v>
      </c>
      <c r="F45" s="25"/>
      <c r="G45" s="26"/>
      <c r="H45" s="113"/>
      <c r="I45" s="124"/>
    </row>
    <row r="46" spans="1:9" s="3" customFormat="1" ht="38.25">
      <c r="A46" s="23" t="s">
        <v>863</v>
      </c>
      <c r="B46" s="65" t="s">
        <v>698</v>
      </c>
      <c r="C46" s="65" t="s">
        <v>699</v>
      </c>
      <c r="D46" s="27" t="s">
        <v>5</v>
      </c>
      <c r="E46" s="25">
        <v>20</v>
      </c>
      <c r="F46" s="25"/>
      <c r="G46" s="26"/>
      <c r="H46" s="113"/>
      <c r="I46" s="124"/>
    </row>
    <row r="47" spans="1:9" s="3" customFormat="1">
      <c r="A47" s="23" t="s">
        <v>864</v>
      </c>
      <c r="B47" s="65" t="s">
        <v>700</v>
      </c>
      <c r="C47" s="65" t="s">
        <v>701</v>
      </c>
      <c r="D47" s="27" t="s">
        <v>5</v>
      </c>
      <c r="E47" s="25">
        <v>200</v>
      </c>
      <c r="F47" s="25"/>
      <c r="G47" s="26"/>
      <c r="H47" s="113"/>
      <c r="I47" s="124"/>
    </row>
    <row r="48" spans="1:9" s="3" customFormat="1">
      <c r="A48" s="19"/>
      <c r="B48" s="77" t="s">
        <v>423</v>
      </c>
      <c r="C48" s="62"/>
      <c r="D48" s="20"/>
      <c r="E48" s="21">
        <v>24</v>
      </c>
      <c r="F48" s="21"/>
      <c r="G48" s="22"/>
      <c r="H48" s="113"/>
      <c r="I48" s="112"/>
    </row>
    <row r="49" spans="1:9" s="3" customFormat="1" ht="25.5">
      <c r="A49" s="23" t="s">
        <v>865</v>
      </c>
      <c r="B49" s="65" t="s">
        <v>702</v>
      </c>
      <c r="C49" s="63" t="s">
        <v>703</v>
      </c>
      <c r="D49" s="27" t="s">
        <v>5</v>
      </c>
      <c r="E49" s="25">
        <v>3</v>
      </c>
      <c r="F49" s="25"/>
      <c r="G49" s="26"/>
      <c r="H49" s="113"/>
      <c r="I49" s="124"/>
    </row>
    <row r="50" spans="1:9" s="3" customFormat="1" ht="25.5">
      <c r="A50" s="23" t="s">
        <v>866</v>
      </c>
      <c r="B50" s="65" t="s">
        <v>704</v>
      </c>
      <c r="C50" s="63" t="s">
        <v>705</v>
      </c>
      <c r="D50" s="27" t="s">
        <v>5</v>
      </c>
      <c r="E50" s="25">
        <v>5</v>
      </c>
      <c r="F50" s="25"/>
      <c r="G50" s="26"/>
      <c r="H50" s="113"/>
      <c r="I50" s="124"/>
    </row>
    <row r="51" spans="1:9" s="3" customFormat="1" ht="51">
      <c r="A51" s="23" t="s">
        <v>867</v>
      </c>
      <c r="B51" s="65" t="s">
        <v>706</v>
      </c>
      <c r="C51" s="63" t="s">
        <v>707</v>
      </c>
      <c r="D51" s="27" t="s">
        <v>5</v>
      </c>
      <c r="E51" s="25">
        <v>10</v>
      </c>
      <c r="F51" s="25"/>
      <c r="G51" s="26"/>
      <c r="H51" s="113"/>
      <c r="I51" s="124"/>
    </row>
    <row r="52" spans="1:9" s="3" customFormat="1" ht="25.5">
      <c r="A52" s="23" t="s">
        <v>868</v>
      </c>
      <c r="B52" s="65" t="s">
        <v>708</v>
      </c>
      <c r="C52" s="63" t="s">
        <v>709</v>
      </c>
      <c r="D52" s="27" t="s">
        <v>5</v>
      </c>
      <c r="E52" s="25">
        <v>2</v>
      </c>
      <c r="F52" s="25"/>
      <c r="G52" s="26"/>
      <c r="H52" s="113"/>
      <c r="I52" s="124"/>
    </row>
    <row r="53" spans="1:9" s="3" customFormat="1" ht="25.5">
      <c r="A53" s="23" t="s">
        <v>869</v>
      </c>
      <c r="B53" s="65" t="s">
        <v>708</v>
      </c>
      <c r="C53" s="63" t="s">
        <v>710</v>
      </c>
      <c r="D53" s="27" t="s">
        <v>5</v>
      </c>
      <c r="E53" s="25">
        <v>4</v>
      </c>
      <c r="F53" s="25"/>
      <c r="G53" s="26"/>
      <c r="H53" s="113"/>
      <c r="I53" s="124"/>
    </row>
    <row r="54" spans="1:9" s="3" customFormat="1">
      <c r="A54" s="19"/>
      <c r="B54" s="77" t="s">
        <v>711</v>
      </c>
      <c r="C54" s="62"/>
      <c r="D54" s="20"/>
      <c r="E54" s="21">
        <v>40</v>
      </c>
      <c r="F54" s="21"/>
      <c r="G54" s="22"/>
      <c r="H54" s="113"/>
      <c r="I54" s="112"/>
    </row>
    <row r="55" spans="1:9" s="3" customFormat="1" ht="25.5">
      <c r="A55" s="23" t="s">
        <v>870</v>
      </c>
      <c r="B55" s="64" t="s">
        <v>711</v>
      </c>
      <c r="C55" s="63" t="s">
        <v>712</v>
      </c>
      <c r="D55" s="27" t="s">
        <v>5</v>
      </c>
      <c r="E55" s="25">
        <v>10</v>
      </c>
      <c r="F55" s="25"/>
      <c r="G55" s="26"/>
      <c r="H55" s="113"/>
      <c r="I55" s="124"/>
    </row>
    <row r="56" spans="1:9" s="3" customFormat="1" ht="25.5">
      <c r="A56" s="23" t="s">
        <v>871</v>
      </c>
      <c r="B56" s="64" t="s">
        <v>711</v>
      </c>
      <c r="C56" s="63" t="s">
        <v>713</v>
      </c>
      <c r="D56" s="27" t="s">
        <v>5</v>
      </c>
      <c r="E56" s="25">
        <v>10</v>
      </c>
      <c r="F56" s="25"/>
      <c r="G56" s="26"/>
      <c r="H56" s="113"/>
      <c r="I56" s="124"/>
    </row>
    <row r="57" spans="1:9" s="3" customFormat="1" ht="25.5">
      <c r="A57" s="23" t="s">
        <v>872</v>
      </c>
      <c r="B57" s="64" t="s">
        <v>711</v>
      </c>
      <c r="C57" s="63" t="s">
        <v>714</v>
      </c>
      <c r="D57" s="27" t="s">
        <v>5</v>
      </c>
      <c r="E57" s="25">
        <v>10</v>
      </c>
      <c r="F57" s="25"/>
      <c r="G57" s="26"/>
      <c r="H57" s="113"/>
      <c r="I57" s="124"/>
    </row>
    <row r="58" spans="1:9" s="3" customFormat="1" ht="25.5">
      <c r="A58" s="23" t="s">
        <v>873</v>
      </c>
      <c r="B58" s="64" t="s">
        <v>711</v>
      </c>
      <c r="C58" s="63" t="s">
        <v>715</v>
      </c>
      <c r="D58" s="27" t="s">
        <v>5</v>
      </c>
      <c r="E58" s="25">
        <v>10</v>
      </c>
      <c r="F58" s="25"/>
      <c r="G58" s="26"/>
      <c r="H58" s="113"/>
      <c r="I58" s="124"/>
    </row>
    <row r="59" spans="1:9" s="3" customFormat="1">
      <c r="A59" s="19"/>
      <c r="B59" s="77" t="s">
        <v>498</v>
      </c>
      <c r="C59" s="62"/>
      <c r="D59" s="20"/>
      <c r="E59" s="21">
        <v>10</v>
      </c>
      <c r="F59" s="21"/>
      <c r="G59" s="22"/>
      <c r="H59" s="113"/>
      <c r="I59" s="112"/>
    </row>
    <row r="60" spans="1:9" s="3" customFormat="1" ht="25.5">
      <c r="A60" s="23" t="s">
        <v>874</v>
      </c>
      <c r="B60" s="65" t="s">
        <v>716</v>
      </c>
      <c r="C60" s="65" t="s">
        <v>717</v>
      </c>
      <c r="D60" s="27" t="s">
        <v>5</v>
      </c>
      <c r="E60" s="25">
        <v>5</v>
      </c>
      <c r="F60" s="25"/>
      <c r="G60" s="26"/>
      <c r="H60" s="113"/>
      <c r="I60" s="124"/>
    </row>
    <row r="61" spans="1:9" s="3" customFormat="1" ht="25.5">
      <c r="A61" s="23" t="s">
        <v>875</v>
      </c>
      <c r="B61" s="65" t="s">
        <v>716</v>
      </c>
      <c r="C61" s="65" t="s">
        <v>718</v>
      </c>
      <c r="D61" s="27" t="s">
        <v>5</v>
      </c>
      <c r="E61" s="25">
        <v>5</v>
      </c>
      <c r="F61" s="25"/>
      <c r="G61" s="26"/>
      <c r="H61" s="113"/>
      <c r="I61" s="124"/>
    </row>
    <row r="62" spans="1:9" s="3" customFormat="1">
      <c r="A62" s="19"/>
      <c r="B62" s="77" t="s">
        <v>719</v>
      </c>
      <c r="C62" s="62"/>
      <c r="D62" s="20"/>
      <c r="E62" s="21">
        <v>45</v>
      </c>
      <c r="F62" s="21"/>
      <c r="G62" s="22"/>
      <c r="H62" s="113"/>
      <c r="I62" s="112"/>
    </row>
    <row r="63" spans="1:9" s="3" customFormat="1" ht="38.25">
      <c r="A63" s="23" t="s">
        <v>876</v>
      </c>
      <c r="B63" s="64" t="s">
        <v>720</v>
      </c>
      <c r="C63" s="64" t="s">
        <v>721</v>
      </c>
      <c r="D63" s="27" t="s">
        <v>5</v>
      </c>
      <c r="E63" s="25">
        <v>10</v>
      </c>
      <c r="F63" s="25"/>
      <c r="G63" s="26"/>
      <c r="H63" s="113"/>
      <c r="I63" s="124"/>
    </row>
    <row r="64" spans="1:9" s="3" customFormat="1" ht="165.75">
      <c r="A64" s="23" t="s">
        <v>877</v>
      </c>
      <c r="B64" s="64" t="s">
        <v>722</v>
      </c>
      <c r="C64" s="63" t="s">
        <v>723</v>
      </c>
      <c r="D64" s="27" t="s">
        <v>5</v>
      </c>
      <c r="E64" s="25">
        <v>29</v>
      </c>
      <c r="F64" s="25"/>
      <c r="G64" s="26"/>
      <c r="H64" s="113"/>
      <c r="I64" s="124"/>
    </row>
    <row r="65" spans="1:9" s="3" customFormat="1" ht="51">
      <c r="A65" s="23" t="s">
        <v>878</v>
      </c>
      <c r="B65" s="66" t="s">
        <v>724</v>
      </c>
      <c r="C65" s="66" t="s">
        <v>725</v>
      </c>
      <c r="D65" s="27" t="s">
        <v>5</v>
      </c>
      <c r="E65" s="25">
        <v>3</v>
      </c>
      <c r="F65" s="25"/>
      <c r="G65" s="26"/>
      <c r="H65" s="113"/>
      <c r="I65" s="124"/>
    </row>
    <row r="66" spans="1:9" s="3" customFormat="1" ht="51">
      <c r="A66" s="23" t="s">
        <v>879</v>
      </c>
      <c r="B66" s="66" t="s">
        <v>726</v>
      </c>
      <c r="C66" s="64" t="s">
        <v>727</v>
      </c>
      <c r="D66" s="27" t="s">
        <v>5</v>
      </c>
      <c r="E66" s="25">
        <v>3</v>
      </c>
      <c r="F66" s="25"/>
      <c r="G66" s="26"/>
      <c r="H66" s="113"/>
      <c r="I66" s="124"/>
    </row>
    <row r="67" spans="1:9" s="3" customFormat="1">
      <c r="A67" s="19"/>
      <c r="B67" s="77" t="s">
        <v>434</v>
      </c>
      <c r="C67" s="62"/>
      <c r="D67" s="20"/>
      <c r="E67" s="21">
        <v>50</v>
      </c>
      <c r="F67" s="21"/>
      <c r="G67" s="22"/>
      <c r="H67" s="113"/>
      <c r="I67" s="112"/>
    </row>
    <row r="68" spans="1:9" s="3" customFormat="1">
      <c r="A68" s="23" t="s">
        <v>880</v>
      </c>
      <c r="B68" s="65" t="s">
        <v>435</v>
      </c>
      <c r="C68" s="65" t="s">
        <v>436</v>
      </c>
      <c r="D68" s="27" t="s">
        <v>5</v>
      </c>
      <c r="E68" s="25">
        <v>20</v>
      </c>
      <c r="F68" s="25"/>
      <c r="G68" s="26"/>
      <c r="H68" s="113"/>
      <c r="I68" s="124"/>
    </row>
    <row r="69" spans="1:9" s="3" customFormat="1">
      <c r="A69" s="23" t="s">
        <v>881</v>
      </c>
      <c r="B69" s="65" t="s">
        <v>435</v>
      </c>
      <c r="C69" s="65" t="s">
        <v>437</v>
      </c>
      <c r="D69" s="27" t="s">
        <v>5</v>
      </c>
      <c r="E69" s="25">
        <v>20</v>
      </c>
      <c r="F69" s="25"/>
      <c r="G69" s="26"/>
      <c r="H69" s="113"/>
      <c r="I69" s="124"/>
    </row>
    <row r="70" spans="1:9" s="3" customFormat="1">
      <c r="A70" s="23" t="s">
        <v>882</v>
      </c>
      <c r="B70" s="65" t="s">
        <v>435</v>
      </c>
      <c r="C70" s="64" t="s">
        <v>728</v>
      </c>
      <c r="D70" s="27" t="s">
        <v>5</v>
      </c>
      <c r="E70" s="25">
        <v>10</v>
      </c>
      <c r="F70" s="25"/>
      <c r="G70" s="26"/>
      <c r="H70" s="113"/>
      <c r="I70" s="124"/>
    </row>
    <row r="71" spans="1:9" s="3" customFormat="1">
      <c r="A71" s="19"/>
      <c r="B71" s="77" t="s">
        <v>438</v>
      </c>
      <c r="C71" s="62"/>
      <c r="D71" s="20"/>
      <c r="E71" s="21">
        <v>185</v>
      </c>
      <c r="F71" s="21"/>
      <c r="G71" s="22"/>
      <c r="H71" s="113"/>
      <c r="I71" s="112"/>
    </row>
    <row r="72" spans="1:9" s="3" customFormat="1" ht="76.5">
      <c r="A72" s="23" t="s">
        <v>883</v>
      </c>
      <c r="B72" s="65" t="s">
        <v>729</v>
      </c>
      <c r="C72" s="65" t="s">
        <v>730</v>
      </c>
      <c r="D72" s="27" t="s">
        <v>5</v>
      </c>
      <c r="E72" s="25">
        <v>5</v>
      </c>
      <c r="F72" s="25"/>
      <c r="G72" s="26"/>
      <c r="H72" s="113"/>
      <c r="I72" s="124"/>
    </row>
    <row r="73" spans="1:9" s="3" customFormat="1" ht="38.25">
      <c r="A73" s="23" t="s">
        <v>884</v>
      </c>
      <c r="B73" s="65" t="s">
        <v>731</v>
      </c>
      <c r="C73" s="65" t="s">
        <v>732</v>
      </c>
      <c r="D73" s="27" t="s">
        <v>5</v>
      </c>
      <c r="E73" s="25">
        <v>10</v>
      </c>
      <c r="F73" s="25"/>
      <c r="G73" s="26"/>
      <c r="H73" s="113"/>
      <c r="I73" s="124"/>
    </row>
    <row r="74" spans="1:9" s="3" customFormat="1">
      <c r="A74" s="23" t="s">
        <v>885</v>
      </c>
      <c r="B74" s="65" t="s">
        <v>733</v>
      </c>
      <c r="C74" s="65" t="s">
        <v>734</v>
      </c>
      <c r="D74" s="27" t="s">
        <v>5</v>
      </c>
      <c r="E74" s="25">
        <v>50</v>
      </c>
      <c r="F74" s="25"/>
      <c r="G74" s="26"/>
      <c r="H74" s="113"/>
      <c r="I74" s="124"/>
    </row>
    <row r="75" spans="1:9" s="3" customFormat="1">
      <c r="A75" s="23" t="s">
        <v>886</v>
      </c>
      <c r="B75" s="65" t="s">
        <v>733</v>
      </c>
      <c r="C75" s="65" t="s">
        <v>735</v>
      </c>
      <c r="D75" s="27" t="s">
        <v>5</v>
      </c>
      <c r="E75" s="25">
        <v>50</v>
      </c>
      <c r="F75" s="25"/>
      <c r="G75" s="26"/>
      <c r="H75" s="113"/>
      <c r="I75" s="124"/>
    </row>
    <row r="76" spans="1:9" s="3" customFormat="1">
      <c r="A76" s="23" t="s">
        <v>887</v>
      </c>
      <c r="B76" s="65" t="s">
        <v>733</v>
      </c>
      <c r="C76" s="65" t="s">
        <v>736</v>
      </c>
      <c r="D76" s="27" t="s">
        <v>5</v>
      </c>
      <c r="E76" s="25">
        <v>50</v>
      </c>
      <c r="F76" s="25"/>
      <c r="G76" s="26"/>
      <c r="H76" s="113"/>
      <c r="I76" s="124"/>
    </row>
    <row r="77" spans="1:9" s="3" customFormat="1">
      <c r="A77" s="23" t="s">
        <v>888</v>
      </c>
      <c r="B77" s="65" t="s">
        <v>733</v>
      </c>
      <c r="C77" s="65" t="s">
        <v>737</v>
      </c>
      <c r="D77" s="27" t="s">
        <v>5</v>
      </c>
      <c r="E77" s="25">
        <v>10</v>
      </c>
      <c r="F77" s="25"/>
      <c r="G77" s="26"/>
      <c r="H77" s="113"/>
      <c r="I77" s="124"/>
    </row>
    <row r="78" spans="1:9" s="3" customFormat="1">
      <c r="A78" s="23" t="s">
        <v>889</v>
      </c>
      <c r="B78" s="65" t="s">
        <v>733</v>
      </c>
      <c r="C78" s="65" t="s">
        <v>738</v>
      </c>
      <c r="D78" s="27" t="s">
        <v>5</v>
      </c>
      <c r="E78" s="25">
        <v>10</v>
      </c>
      <c r="F78" s="25"/>
      <c r="G78" s="26"/>
      <c r="H78" s="113"/>
      <c r="I78" s="124"/>
    </row>
    <row r="79" spans="1:9" s="3" customFormat="1">
      <c r="A79" s="19"/>
      <c r="B79" s="77" t="s">
        <v>6</v>
      </c>
      <c r="C79" s="62"/>
      <c r="D79" s="20"/>
      <c r="E79" s="21">
        <v>0</v>
      </c>
      <c r="F79" s="21"/>
      <c r="G79" s="22"/>
      <c r="H79" s="113"/>
      <c r="I79" s="124"/>
    </row>
    <row r="80" spans="1:9" s="3" customFormat="1">
      <c r="A80" s="19"/>
      <c r="B80" s="77" t="s">
        <v>452</v>
      </c>
      <c r="C80" s="62"/>
      <c r="D80" s="20"/>
      <c r="E80" s="21">
        <v>130</v>
      </c>
      <c r="F80" s="21"/>
      <c r="G80" s="22"/>
      <c r="H80" s="113"/>
      <c r="I80" s="112"/>
    </row>
    <row r="81" spans="1:9" s="3" customFormat="1">
      <c r="A81" s="23" t="s">
        <v>890</v>
      </c>
      <c r="B81" s="65" t="s">
        <v>7</v>
      </c>
      <c r="C81" s="67" t="s">
        <v>739</v>
      </c>
      <c r="D81" s="27" t="s">
        <v>5</v>
      </c>
      <c r="E81" s="25">
        <v>10</v>
      </c>
      <c r="F81" s="25"/>
      <c r="G81" s="26"/>
      <c r="H81" s="113"/>
      <c r="I81" s="124"/>
    </row>
    <row r="82" spans="1:9" s="3" customFormat="1">
      <c r="A82" s="23" t="s">
        <v>891</v>
      </c>
      <c r="B82" s="65" t="s">
        <v>7</v>
      </c>
      <c r="C82" s="67" t="s">
        <v>740</v>
      </c>
      <c r="D82" s="27" t="s">
        <v>5</v>
      </c>
      <c r="E82" s="25">
        <v>10</v>
      </c>
      <c r="F82" s="25"/>
      <c r="G82" s="26"/>
      <c r="H82" s="113"/>
      <c r="I82" s="124"/>
    </row>
    <row r="83" spans="1:9" s="3" customFormat="1">
      <c r="A83" s="23" t="s">
        <v>892</v>
      </c>
      <c r="B83" s="65" t="s">
        <v>7</v>
      </c>
      <c r="C83" s="67" t="s">
        <v>741</v>
      </c>
      <c r="D83" s="27" t="s">
        <v>5</v>
      </c>
      <c r="E83" s="25">
        <v>10</v>
      </c>
      <c r="F83" s="25"/>
      <c r="G83" s="26"/>
      <c r="H83" s="113"/>
      <c r="I83" s="124"/>
    </row>
    <row r="84" spans="1:9" s="3" customFormat="1" ht="25.5">
      <c r="A84" s="23" t="s">
        <v>893</v>
      </c>
      <c r="B84" s="65" t="s">
        <v>742</v>
      </c>
      <c r="C84" s="67" t="s">
        <v>743</v>
      </c>
      <c r="D84" s="27" t="s">
        <v>5</v>
      </c>
      <c r="E84" s="25">
        <v>20</v>
      </c>
      <c r="F84" s="25"/>
      <c r="G84" s="26"/>
      <c r="H84" s="113"/>
      <c r="I84" s="124"/>
    </row>
    <row r="85" spans="1:9" s="3" customFormat="1" ht="25.5">
      <c r="A85" s="23" t="s">
        <v>894</v>
      </c>
      <c r="B85" s="65" t="s">
        <v>744</v>
      </c>
      <c r="C85" s="67" t="s">
        <v>743</v>
      </c>
      <c r="D85" s="27" t="s">
        <v>5</v>
      </c>
      <c r="E85" s="25">
        <v>30</v>
      </c>
      <c r="F85" s="25"/>
      <c r="G85" s="26"/>
      <c r="H85" s="113"/>
      <c r="I85" s="124"/>
    </row>
    <row r="86" spans="1:9" s="3" customFormat="1" ht="25.5">
      <c r="A86" s="23" t="s">
        <v>895</v>
      </c>
      <c r="B86" s="65" t="s">
        <v>8</v>
      </c>
      <c r="C86" s="67" t="s">
        <v>745</v>
      </c>
      <c r="D86" s="27" t="s">
        <v>5</v>
      </c>
      <c r="E86" s="25">
        <v>25</v>
      </c>
      <c r="F86" s="25"/>
      <c r="G86" s="26"/>
      <c r="H86" s="113"/>
      <c r="I86" s="124"/>
    </row>
    <row r="87" spans="1:9" s="3" customFormat="1" ht="25.5">
      <c r="A87" s="23" t="s">
        <v>896</v>
      </c>
      <c r="B87" s="65" t="s">
        <v>746</v>
      </c>
      <c r="C87" s="67" t="s">
        <v>747</v>
      </c>
      <c r="D87" s="27" t="s">
        <v>5</v>
      </c>
      <c r="E87" s="25">
        <v>25</v>
      </c>
      <c r="F87" s="25"/>
      <c r="G87" s="26"/>
      <c r="H87" s="113"/>
      <c r="I87" s="124"/>
    </row>
    <row r="88" spans="1:9" s="3" customFormat="1">
      <c r="A88" s="19"/>
      <c r="B88" s="77" t="s">
        <v>466</v>
      </c>
      <c r="C88" s="62"/>
      <c r="D88" s="20"/>
      <c r="E88" s="21">
        <v>43</v>
      </c>
      <c r="F88" s="21"/>
      <c r="G88" s="22"/>
      <c r="H88" s="113"/>
      <c r="I88" s="112"/>
    </row>
    <row r="89" spans="1:9" s="3" customFormat="1" ht="25.5">
      <c r="A89" s="23" t="s">
        <v>897</v>
      </c>
      <c r="B89" s="65" t="s">
        <v>470</v>
      </c>
      <c r="C89" s="65" t="s">
        <v>842</v>
      </c>
      <c r="D89" s="27" t="s">
        <v>38</v>
      </c>
      <c r="E89" s="25">
        <v>5</v>
      </c>
      <c r="F89" s="25"/>
      <c r="G89" s="26"/>
      <c r="H89" s="113"/>
      <c r="I89" s="124"/>
    </row>
    <row r="90" spans="1:9" s="3" customFormat="1" ht="25.5">
      <c r="A90" s="23" t="s">
        <v>898</v>
      </c>
      <c r="B90" s="65" t="s">
        <v>470</v>
      </c>
      <c r="C90" s="65" t="s">
        <v>841</v>
      </c>
      <c r="D90" s="27" t="s">
        <v>38</v>
      </c>
      <c r="E90" s="25">
        <v>5</v>
      </c>
      <c r="F90" s="25"/>
      <c r="G90" s="26"/>
      <c r="H90" s="113"/>
      <c r="I90" s="124"/>
    </row>
    <row r="91" spans="1:9" s="3" customFormat="1" ht="25.5">
      <c r="A91" s="23" t="s">
        <v>899</v>
      </c>
      <c r="B91" s="65" t="s">
        <v>471</v>
      </c>
      <c r="C91" s="65" t="s">
        <v>843</v>
      </c>
      <c r="D91" s="27" t="s">
        <v>38</v>
      </c>
      <c r="E91" s="25">
        <v>5</v>
      </c>
      <c r="F91" s="25"/>
      <c r="G91" s="26"/>
      <c r="H91" s="113"/>
      <c r="I91" s="124"/>
    </row>
    <row r="92" spans="1:9" s="3" customFormat="1" ht="25.5">
      <c r="A92" s="23" t="s">
        <v>900</v>
      </c>
      <c r="B92" s="65" t="s">
        <v>471</v>
      </c>
      <c r="C92" s="65" t="s">
        <v>842</v>
      </c>
      <c r="D92" s="27" t="s">
        <v>38</v>
      </c>
      <c r="E92" s="25">
        <v>5</v>
      </c>
      <c r="F92" s="25"/>
      <c r="G92" s="26"/>
      <c r="H92" s="113"/>
      <c r="I92" s="124"/>
    </row>
    <row r="93" spans="1:9" s="3" customFormat="1" ht="25.5">
      <c r="A93" s="23" t="s">
        <v>901</v>
      </c>
      <c r="B93" s="65" t="s">
        <v>472</v>
      </c>
      <c r="C93" s="65" t="s">
        <v>841</v>
      </c>
      <c r="D93" s="27" t="s">
        <v>38</v>
      </c>
      <c r="E93" s="25">
        <v>5</v>
      </c>
      <c r="F93" s="25"/>
      <c r="G93" s="26"/>
      <c r="H93" s="113"/>
      <c r="I93" s="124"/>
    </row>
    <row r="94" spans="1:9" s="3" customFormat="1" ht="25.5">
      <c r="A94" s="23" t="s">
        <v>902</v>
      </c>
      <c r="B94" s="65" t="s">
        <v>472</v>
      </c>
      <c r="C94" s="65" t="s">
        <v>844</v>
      </c>
      <c r="D94" s="27" t="s">
        <v>38</v>
      </c>
      <c r="E94" s="25">
        <v>5</v>
      </c>
      <c r="F94" s="25"/>
      <c r="G94" s="26"/>
      <c r="H94" s="113"/>
      <c r="I94" s="124"/>
    </row>
    <row r="95" spans="1:9" s="3" customFormat="1" ht="38.25">
      <c r="A95" s="23" t="s">
        <v>903</v>
      </c>
      <c r="B95" s="78" t="s">
        <v>748</v>
      </c>
      <c r="C95" s="64" t="s">
        <v>749</v>
      </c>
      <c r="D95" s="27" t="s">
        <v>38</v>
      </c>
      <c r="E95" s="25">
        <v>5</v>
      </c>
      <c r="F95" s="25"/>
      <c r="G95" s="26"/>
      <c r="H95" s="113"/>
      <c r="I95" s="124"/>
    </row>
    <row r="96" spans="1:9" s="3" customFormat="1" ht="38.25">
      <c r="A96" s="23" t="s">
        <v>904</v>
      </c>
      <c r="B96" s="78" t="s">
        <v>750</v>
      </c>
      <c r="C96" s="64" t="s">
        <v>751</v>
      </c>
      <c r="D96" s="27" t="s">
        <v>38</v>
      </c>
      <c r="E96" s="25">
        <v>8</v>
      </c>
      <c r="F96" s="25"/>
      <c r="G96" s="26"/>
      <c r="H96" s="113"/>
      <c r="I96" s="124"/>
    </row>
    <row r="97" spans="1:9" s="3" customFormat="1">
      <c r="A97" s="19"/>
      <c r="B97" s="77" t="s">
        <v>473</v>
      </c>
      <c r="C97" s="62"/>
      <c r="D97" s="20"/>
      <c r="E97" s="21">
        <v>149</v>
      </c>
      <c r="F97" s="21"/>
      <c r="G97" s="22"/>
      <c r="H97" s="113"/>
      <c r="I97" s="112"/>
    </row>
    <row r="98" spans="1:9" s="3" customFormat="1" ht="38.25">
      <c r="A98" s="23" t="s">
        <v>905</v>
      </c>
      <c r="B98" s="79" t="s">
        <v>752</v>
      </c>
      <c r="C98" s="68" t="s">
        <v>753</v>
      </c>
      <c r="D98" s="28" t="s">
        <v>475</v>
      </c>
      <c r="E98" s="25">
        <v>45</v>
      </c>
      <c r="F98" s="25"/>
      <c r="G98" s="26"/>
      <c r="H98" s="113"/>
      <c r="I98" s="124"/>
    </row>
    <row r="99" spans="1:9" s="3" customFormat="1" ht="38.25">
      <c r="A99" s="23" t="s">
        <v>906</v>
      </c>
      <c r="B99" s="79" t="s">
        <v>752</v>
      </c>
      <c r="C99" s="68" t="s">
        <v>754</v>
      </c>
      <c r="D99" s="28" t="s">
        <v>475</v>
      </c>
      <c r="E99" s="25">
        <v>9</v>
      </c>
      <c r="F99" s="25"/>
      <c r="G99" s="26"/>
      <c r="H99" s="113"/>
      <c r="I99" s="124"/>
    </row>
    <row r="100" spans="1:9" s="3" customFormat="1" ht="38.25">
      <c r="A100" s="23" t="s">
        <v>907</v>
      </c>
      <c r="B100" s="79" t="s">
        <v>752</v>
      </c>
      <c r="C100" s="68" t="s">
        <v>755</v>
      </c>
      <c r="D100" s="28" t="s">
        <v>475</v>
      </c>
      <c r="E100" s="25">
        <v>9</v>
      </c>
      <c r="F100" s="25"/>
      <c r="G100" s="26"/>
      <c r="H100" s="113"/>
      <c r="I100" s="124"/>
    </row>
    <row r="101" spans="1:9" s="3" customFormat="1" ht="38.25">
      <c r="A101" s="23" t="s">
        <v>908</v>
      </c>
      <c r="B101" s="65" t="s">
        <v>474</v>
      </c>
      <c r="C101" s="65" t="s">
        <v>756</v>
      </c>
      <c r="D101" s="28" t="s">
        <v>475</v>
      </c>
      <c r="E101" s="25">
        <v>20</v>
      </c>
      <c r="F101" s="25"/>
      <c r="G101" s="26"/>
      <c r="H101" s="113"/>
      <c r="I101" s="124"/>
    </row>
    <row r="102" spans="1:9" s="3" customFormat="1" ht="38.25">
      <c r="A102" s="23" t="s">
        <v>909</v>
      </c>
      <c r="B102" s="79" t="s">
        <v>757</v>
      </c>
      <c r="C102" s="68" t="s">
        <v>758</v>
      </c>
      <c r="D102" s="28" t="s">
        <v>475</v>
      </c>
      <c r="E102" s="25">
        <v>45</v>
      </c>
      <c r="F102" s="25"/>
      <c r="G102" s="26"/>
      <c r="H102" s="113"/>
      <c r="I102" s="124"/>
    </row>
    <row r="103" spans="1:9" s="3" customFormat="1" ht="38.25">
      <c r="A103" s="23" t="s">
        <v>910</v>
      </c>
      <c r="B103" s="64" t="s">
        <v>759</v>
      </c>
      <c r="C103" s="68" t="s">
        <v>760</v>
      </c>
      <c r="D103" s="28" t="s">
        <v>475</v>
      </c>
      <c r="E103" s="25">
        <v>2</v>
      </c>
      <c r="F103" s="25"/>
      <c r="G103" s="26"/>
      <c r="H103" s="113"/>
      <c r="I103" s="124"/>
    </row>
    <row r="104" spans="1:9" s="3" customFormat="1" ht="191.25">
      <c r="A104" s="23" t="s">
        <v>911</v>
      </c>
      <c r="B104" s="67" t="s">
        <v>761</v>
      </c>
      <c r="C104" s="63" t="s">
        <v>762</v>
      </c>
      <c r="D104" s="27" t="s">
        <v>5</v>
      </c>
      <c r="E104" s="25">
        <v>8</v>
      </c>
      <c r="F104" s="25"/>
      <c r="G104" s="26"/>
      <c r="H104" s="113"/>
      <c r="I104" s="124"/>
    </row>
    <row r="105" spans="1:9" s="3" customFormat="1" ht="306">
      <c r="A105" s="23" t="s">
        <v>912</v>
      </c>
      <c r="B105" s="64" t="s">
        <v>763</v>
      </c>
      <c r="C105" s="64" t="s">
        <v>764</v>
      </c>
      <c r="D105" s="28" t="s">
        <v>5</v>
      </c>
      <c r="E105" s="25">
        <v>2</v>
      </c>
      <c r="F105" s="25"/>
      <c r="G105" s="26"/>
      <c r="H105" s="113"/>
      <c r="I105" s="124"/>
    </row>
    <row r="106" spans="1:9" s="3" customFormat="1" ht="191.25">
      <c r="A106" s="23" t="s">
        <v>913</v>
      </c>
      <c r="B106" s="64" t="s">
        <v>765</v>
      </c>
      <c r="C106" s="64" t="s">
        <v>766</v>
      </c>
      <c r="D106" s="28" t="s">
        <v>5</v>
      </c>
      <c r="E106" s="25">
        <v>5</v>
      </c>
      <c r="F106" s="25"/>
      <c r="G106" s="26"/>
      <c r="H106" s="113"/>
      <c r="I106" s="124"/>
    </row>
    <row r="107" spans="1:9" s="3" customFormat="1" ht="318.75">
      <c r="A107" s="23" t="s">
        <v>914</v>
      </c>
      <c r="B107" s="80" t="s">
        <v>767</v>
      </c>
      <c r="C107" s="64" t="s">
        <v>768</v>
      </c>
      <c r="D107" s="28" t="s">
        <v>769</v>
      </c>
      <c r="E107" s="25">
        <v>4</v>
      </c>
      <c r="F107" s="25"/>
      <c r="G107" s="26"/>
      <c r="H107" s="113"/>
      <c r="I107" s="124"/>
    </row>
    <row r="108" spans="1:9" s="3" customFormat="1">
      <c r="A108" s="19"/>
      <c r="B108" s="77" t="s">
        <v>509</v>
      </c>
      <c r="C108" s="62"/>
      <c r="D108" s="20"/>
      <c r="E108" s="21">
        <v>5</v>
      </c>
      <c r="F108" s="21"/>
      <c r="G108" s="22"/>
      <c r="H108" s="113"/>
      <c r="I108" s="112"/>
    </row>
    <row r="109" spans="1:9" s="3" customFormat="1" ht="25.5">
      <c r="A109" s="23" t="s">
        <v>915</v>
      </c>
      <c r="B109" s="65" t="s">
        <v>512</v>
      </c>
      <c r="C109" s="65" t="s">
        <v>513</v>
      </c>
      <c r="D109" s="27" t="s">
        <v>38</v>
      </c>
      <c r="E109" s="25">
        <v>5</v>
      </c>
      <c r="F109" s="25"/>
      <c r="G109" s="26"/>
      <c r="H109" s="113"/>
      <c r="I109" s="124"/>
    </row>
    <row r="110" spans="1:9" s="3" customFormat="1">
      <c r="A110" s="19"/>
      <c r="B110" s="77" t="s">
        <v>770</v>
      </c>
      <c r="C110" s="62"/>
      <c r="D110" s="20"/>
      <c r="E110" s="21">
        <v>43</v>
      </c>
      <c r="F110" s="21"/>
      <c r="G110" s="22"/>
      <c r="H110" s="113"/>
      <c r="I110" s="112"/>
    </row>
    <row r="111" spans="1:9" s="3" customFormat="1" ht="25.5">
      <c r="A111" s="23" t="s">
        <v>916</v>
      </c>
      <c r="B111" s="65" t="s">
        <v>771</v>
      </c>
      <c r="C111" s="65" t="s">
        <v>772</v>
      </c>
      <c r="D111" s="27" t="s">
        <v>5</v>
      </c>
      <c r="E111" s="25">
        <v>10</v>
      </c>
      <c r="F111" s="25"/>
      <c r="G111" s="26"/>
      <c r="H111" s="113"/>
      <c r="I111" s="124"/>
    </row>
    <row r="112" spans="1:9" s="3" customFormat="1">
      <c r="A112" s="23" t="s">
        <v>917</v>
      </c>
      <c r="B112" s="65" t="s">
        <v>11</v>
      </c>
      <c r="C112" s="65" t="s">
        <v>773</v>
      </c>
      <c r="D112" s="27" t="s">
        <v>5</v>
      </c>
      <c r="E112" s="25">
        <v>10</v>
      </c>
      <c r="F112" s="25"/>
      <c r="G112" s="26"/>
      <c r="H112" s="113"/>
      <c r="I112" s="124"/>
    </row>
    <row r="113" spans="1:9" s="3" customFormat="1">
      <c r="A113" s="23" t="s">
        <v>918</v>
      </c>
      <c r="B113" s="65" t="s">
        <v>11</v>
      </c>
      <c r="C113" s="65" t="s">
        <v>774</v>
      </c>
      <c r="D113" s="27" t="s">
        <v>5</v>
      </c>
      <c r="E113" s="25">
        <v>10</v>
      </c>
      <c r="F113" s="25"/>
      <c r="G113" s="26"/>
      <c r="H113" s="113"/>
      <c r="I113" s="124"/>
    </row>
    <row r="114" spans="1:9" s="3" customFormat="1">
      <c r="A114" s="23" t="s">
        <v>919</v>
      </c>
      <c r="B114" s="65" t="s">
        <v>775</v>
      </c>
      <c r="C114" s="65" t="s">
        <v>776</v>
      </c>
      <c r="D114" s="27" t="s">
        <v>5</v>
      </c>
      <c r="E114" s="25">
        <v>10</v>
      </c>
      <c r="F114" s="25"/>
      <c r="G114" s="26"/>
      <c r="H114" s="113"/>
      <c r="I114" s="124"/>
    </row>
    <row r="115" spans="1:9" s="3" customFormat="1" ht="38.25">
      <c r="A115" s="23" t="s">
        <v>920</v>
      </c>
      <c r="B115" s="65" t="s">
        <v>777</v>
      </c>
      <c r="C115" s="65" t="s">
        <v>778</v>
      </c>
      <c r="D115" s="27" t="s">
        <v>5</v>
      </c>
      <c r="E115" s="25">
        <v>3</v>
      </c>
      <c r="F115" s="25"/>
      <c r="G115" s="26"/>
      <c r="H115" s="113"/>
      <c r="I115" s="124"/>
    </row>
    <row r="116" spans="1:9" s="3" customFormat="1">
      <c r="A116" s="19"/>
      <c r="B116" s="77" t="s">
        <v>550</v>
      </c>
      <c r="C116" s="62"/>
      <c r="D116" s="20"/>
      <c r="E116" s="21">
        <v>5190</v>
      </c>
      <c r="F116" s="21"/>
      <c r="G116" s="22"/>
      <c r="H116" s="113"/>
      <c r="I116" s="112"/>
    </row>
    <row r="117" spans="1:9" s="3" customFormat="1" ht="25.5">
      <c r="A117" s="23" t="s">
        <v>921</v>
      </c>
      <c r="B117" s="65" t="s">
        <v>779</v>
      </c>
      <c r="C117" s="65" t="s">
        <v>780</v>
      </c>
      <c r="D117" s="27" t="s">
        <v>5</v>
      </c>
      <c r="E117" s="25">
        <v>10</v>
      </c>
      <c r="F117" s="25"/>
      <c r="G117" s="26"/>
      <c r="H117" s="113"/>
      <c r="I117" s="124"/>
    </row>
    <row r="118" spans="1:9" s="3" customFormat="1" ht="25.5">
      <c r="A118" s="23" t="s">
        <v>922</v>
      </c>
      <c r="B118" s="65" t="s">
        <v>515</v>
      </c>
      <c r="C118" s="65" t="s">
        <v>781</v>
      </c>
      <c r="D118" s="27" t="s">
        <v>5</v>
      </c>
      <c r="E118" s="25">
        <v>20</v>
      </c>
      <c r="F118" s="25"/>
      <c r="G118" s="26"/>
      <c r="H118" s="113"/>
      <c r="I118" s="124"/>
    </row>
    <row r="119" spans="1:9" s="3" customFormat="1" ht="38.25">
      <c r="A119" s="23" t="s">
        <v>923</v>
      </c>
      <c r="B119" s="65" t="s">
        <v>782</v>
      </c>
      <c r="C119" s="65" t="s">
        <v>521</v>
      </c>
      <c r="D119" s="27" t="s">
        <v>5</v>
      </c>
      <c r="E119" s="25">
        <v>20</v>
      </c>
      <c r="F119" s="25"/>
      <c r="G119" s="26"/>
      <c r="H119" s="113"/>
      <c r="I119" s="124"/>
    </row>
    <row r="120" spans="1:9" s="3" customFormat="1" ht="25.5">
      <c r="A120" s="23" t="s">
        <v>924</v>
      </c>
      <c r="B120" s="65" t="s">
        <v>783</v>
      </c>
      <c r="C120" s="65" t="s">
        <v>784</v>
      </c>
      <c r="D120" s="27" t="s">
        <v>5</v>
      </c>
      <c r="E120" s="25">
        <v>30</v>
      </c>
      <c r="F120" s="25"/>
      <c r="G120" s="26"/>
      <c r="H120" s="113"/>
      <c r="I120" s="124"/>
    </row>
    <row r="121" spans="1:9" s="3" customFormat="1" ht="51">
      <c r="A121" s="23" t="s">
        <v>925</v>
      </c>
      <c r="B121" s="65" t="s">
        <v>548</v>
      </c>
      <c r="C121" s="65" t="s">
        <v>549</v>
      </c>
      <c r="D121" s="27" t="s">
        <v>5</v>
      </c>
      <c r="E121" s="25">
        <v>5</v>
      </c>
      <c r="F121" s="25"/>
      <c r="G121" s="26"/>
      <c r="H121" s="113"/>
      <c r="I121" s="124"/>
    </row>
    <row r="122" spans="1:9" s="3" customFormat="1" ht="51">
      <c r="A122" s="23" t="s">
        <v>926</v>
      </c>
      <c r="B122" s="65" t="s">
        <v>548</v>
      </c>
      <c r="C122" s="65" t="s">
        <v>785</v>
      </c>
      <c r="D122" s="27" t="s">
        <v>5</v>
      </c>
      <c r="E122" s="25">
        <v>5</v>
      </c>
      <c r="F122" s="25"/>
      <c r="G122" s="26"/>
      <c r="H122" s="113"/>
      <c r="I122" s="124"/>
    </row>
    <row r="123" spans="1:9" s="3" customFormat="1">
      <c r="A123" s="23" t="s">
        <v>927</v>
      </c>
      <c r="B123" s="65" t="s">
        <v>560</v>
      </c>
      <c r="C123" s="65" t="s">
        <v>561</v>
      </c>
      <c r="D123" s="27" t="s">
        <v>5</v>
      </c>
      <c r="E123" s="25">
        <v>10</v>
      </c>
      <c r="F123" s="25"/>
      <c r="G123" s="26"/>
      <c r="H123" s="113"/>
      <c r="I123" s="124"/>
    </row>
    <row r="124" spans="1:9" s="3" customFormat="1">
      <c r="A124" s="23" t="s">
        <v>928</v>
      </c>
      <c r="B124" s="65" t="s">
        <v>560</v>
      </c>
      <c r="C124" s="65" t="s">
        <v>562</v>
      </c>
      <c r="D124" s="27" t="s">
        <v>5</v>
      </c>
      <c r="E124" s="25">
        <v>10</v>
      </c>
      <c r="F124" s="25"/>
      <c r="G124" s="26"/>
      <c r="H124" s="113"/>
      <c r="I124" s="124"/>
    </row>
    <row r="125" spans="1:9" s="3" customFormat="1" ht="204">
      <c r="A125" s="23" t="s">
        <v>929</v>
      </c>
      <c r="B125" s="65" t="s">
        <v>565</v>
      </c>
      <c r="C125" s="65" t="s">
        <v>786</v>
      </c>
      <c r="D125" s="27" t="s">
        <v>5</v>
      </c>
      <c r="E125" s="25">
        <v>2</v>
      </c>
      <c r="F125" s="25"/>
      <c r="G125" s="26"/>
      <c r="H125" s="113"/>
      <c r="I125" s="124"/>
    </row>
    <row r="126" spans="1:9" s="3" customFormat="1" ht="114.75">
      <c r="A126" s="23" t="s">
        <v>930</v>
      </c>
      <c r="B126" s="65" t="s">
        <v>787</v>
      </c>
      <c r="C126" s="65" t="s">
        <v>788</v>
      </c>
      <c r="D126" s="27" t="s">
        <v>5</v>
      </c>
      <c r="E126" s="25">
        <v>2</v>
      </c>
      <c r="F126" s="25"/>
      <c r="G126" s="26"/>
      <c r="H126" s="113"/>
      <c r="I126" s="113"/>
    </row>
    <row r="127" spans="1:9" s="3" customFormat="1" ht="25.5">
      <c r="A127" s="23" t="s">
        <v>931</v>
      </c>
      <c r="B127" s="65" t="s">
        <v>566</v>
      </c>
      <c r="C127" s="65" t="s">
        <v>567</v>
      </c>
      <c r="D127" s="27" t="s">
        <v>5</v>
      </c>
      <c r="E127" s="25">
        <v>10</v>
      </c>
      <c r="F127" s="25"/>
      <c r="G127" s="26"/>
      <c r="H127" s="113"/>
      <c r="I127" s="113"/>
    </row>
    <row r="128" spans="1:9" s="3" customFormat="1" ht="25.5">
      <c r="A128" s="23" t="s">
        <v>932</v>
      </c>
      <c r="B128" s="65" t="s">
        <v>566</v>
      </c>
      <c r="C128" s="65" t="s">
        <v>568</v>
      </c>
      <c r="D128" s="27" t="s">
        <v>5</v>
      </c>
      <c r="E128" s="25">
        <v>10</v>
      </c>
      <c r="F128" s="25"/>
      <c r="G128" s="26"/>
      <c r="H128" s="113"/>
      <c r="I128" s="113"/>
    </row>
    <row r="129" spans="1:9" s="3" customFormat="1" ht="25.5">
      <c r="A129" s="23" t="s">
        <v>933</v>
      </c>
      <c r="B129" s="65" t="s">
        <v>566</v>
      </c>
      <c r="C129" s="65" t="s">
        <v>569</v>
      </c>
      <c r="D129" s="27" t="s">
        <v>5</v>
      </c>
      <c r="E129" s="25">
        <v>10</v>
      </c>
      <c r="F129" s="25"/>
      <c r="G129" s="26"/>
      <c r="H129" s="113"/>
      <c r="I129" s="113"/>
    </row>
    <row r="130" spans="1:9" s="3" customFormat="1" ht="38.25">
      <c r="A130" s="23" t="s">
        <v>934</v>
      </c>
      <c r="B130" s="65" t="s">
        <v>789</v>
      </c>
      <c r="C130" s="65" t="s">
        <v>790</v>
      </c>
      <c r="D130" s="27" t="s">
        <v>5</v>
      </c>
      <c r="E130" s="25">
        <v>6</v>
      </c>
      <c r="F130" s="25"/>
      <c r="G130" s="26"/>
      <c r="H130" s="113"/>
      <c r="I130" s="113"/>
    </row>
    <row r="131" spans="1:9" s="3" customFormat="1" ht="38.25">
      <c r="A131" s="23" t="s">
        <v>935</v>
      </c>
      <c r="B131" s="65" t="s">
        <v>791</v>
      </c>
      <c r="C131" s="65" t="s">
        <v>792</v>
      </c>
      <c r="D131" s="27" t="s">
        <v>74</v>
      </c>
      <c r="E131" s="25">
        <v>2</v>
      </c>
      <c r="F131" s="25"/>
      <c r="G131" s="26"/>
      <c r="H131" s="113"/>
      <c r="I131" s="113"/>
    </row>
    <row r="132" spans="1:9" s="3" customFormat="1" ht="140.25">
      <c r="A132" s="23" t="s">
        <v>936</v>
      </c>
      <c r="B132" s="65" t="s">
        <v>793</v>
      </c>
      <c r="C132" s="65" t="s">
        <v>794</v>
      </c>
      <c r="D132" s="27" t="s">
        <v>74</v>
      </c>
      <c r="E132" s="25">
        <v>100</v>
      </c>
      <c r="F132" s="25"/>
      <c r="G132" s="26"/>
      <c r="H132" s="113"/>
      <c r="I132" s="113"/>
    </row>
    <row r="133" spans="1:9" s="3" customFormat="1" ht="25.5">
      <c r="A133" s="23" t="s">
        <v>937</v>
      </c>
      <c r="B133" s="65" t="s">
        <v>795</v>
      </c>
      <c r="C133" s="65" t="s">
        <v>796</v>
      </c>
      <c r="D133" s="27" t="s">
        <v>797</v>
      </c>
      <c r="E133" s="25">
        <v>1</v>
      </c>
      <c r="F133" s="25"/>
      <c r="G133" s="26"/>
      <c r="H133" s="113"/>
      <c r="I133" s="113"/>
    </row>
    <row r="134" spans="1:9" s="3" customFormat="1" ht="25.5">
      <c r="A134" s="23" t="s">
        <v>938</v>
      </c>
      <c r="B134" s="65" t="s">
        <v>798</v>
      </c>
      <c r="C134" s="65" t="s">
        <v>799</v>
      </c>
      <c r="D134" s="27" t="s">
        <v>797</v>
      </c>
      <c r="E134" s="25">
        <v>5</v>
      </c>
      <c r="F134" s="25"/>
      <c r="G134" s="26"/>
      <c r="H134" s="113"/>
      <c r="I134" s="113"/>
    </row>
    <row r="135" spans="1:9" s="3" customFormat="1">
      <c r="A135" s="23" t="s">
        <v>939</v>
      </c>
      <c r="B135" s="65" t="s">
        <v>800</v>
      </c>
      <c r="C135" s="65" t="s">
        <v>801</v>
      </c>
      <c r="D135" s="27" t="s">
        <v>21</v>
      </c>
      <c r="E135" s="25">
        <v>10</v>
      </c>
      <c r="F135" s="25"/>
      <c r="G135" s="26"/>
      <c r="H135" s="113"/>
      <c r="I135" s="113"/>
    </row>
    <row r="136" spans="1:9" s="3" customFormat="1">
      <c r="A136" s="23" t="s">
        <v>940</v>
      </c>
      <c r="B136" s="65" t="s">
        <v>800</v>
      </c>
      <c r="C136" s="65" t="s">
        <v>802</v>
      </c>
      <c r="D136" s="27" t="s">
        <v>21</v>
      </c>
      <c r="E136" s="25">
        <v>10</v>
      </c>
      <c r="F136" s="25"/>
      <c r="G136" s="26"/>
      <c r="H136" s="113"/>
      <c r="I136" s="113"/>
    </row>
    <row r="137" spans="1:9" s="3" customFormat="1" ht="25.5">
      <c r="A137" s="23" t="s">
        <v>941</v>
      </c>
      <c r="B137" s="65" t="s">
        <v>803</v>
      </c>
      <c r="C137" s="65" t="s">
        <v>804</v>
      </c>
      <c r="D137" s="27" t="s">
        <v>74</v>
      </c>
      <c r="E137" s="25">
        <v>30</v>
      </c>
      <c r="F137" s="25"/>
      <c r="G137" s="26"/>
      <c r="H137" s="113"/>
      <c r="I137" s="113"/>
    </row>
    <row r="138" spans="1:9" s="3" customFormat="1" ht="51">
      <c r="A138" s="23" t="s">
        <v>942</v>
      </c>
      <c r="B138" s="65" t="s">
        <v>805</v>
      </c>
      <c r="C138" s="65" t="s">
        <v>806</v>
      </c>
      <c r="D138" s="27" t="s">
        <v>74</v>
      </c>
      <c r="E138" s="25">
        <v>5</v>
      </c>
      <c r="F138" s="25"/>
      <c r="G138" s="26"/>
      <c r="H138" s="113"/>
      <c r="I138" s="113"/>
    </row>
    <row r="139" spans="1:9" s="3" customFormat="1" ht="127.5">
      <c r="A139" s="23" t="s">
        <v>943</v>
      </c>
      <c r="B139" s="65" t="s">
        <v>807</v>
      </c>
      <c r="C139" s="65" t="s">
        <v>808</v>
      </c>
      <c r="D139" s="27" t="s">
        <v>74</v>
      </c>
      <c r="E139" s="25">
        <v>5</v>
      </c>
      <c r="F139" s="25"/>
      <c r="G139" s="26"/>
      <c r="H139" s="113"/>
      <c r="I139" s="113"/>
    </row>
    <row r="140" spans="1:9" s="3" customFormat="1">
      <c r="A140" s="23" t="s">
        <v>944</v>
      </c>
      <c r="B140" s="65" t="s">
        <v>809</v>
      </c>
      <c r="C140" s="65" t="s">
        <v>810</v>
      </c>
      <c r="D140" s="27" t="s">
        <v>74</v>
      </c>
      <c r="E140" s="25">
        <v>10</v>
      </c>
      <c r="F140" s="25"/>
      <c r="G140" s="26"/>
      <c r="H140" s="113"/>
      <c r="I140" s="113"/>
    </row>
    <row r="141" spans="1:9" s="3" customFormat="1" ht="38.25">
      <c r="A141" s="23" t="s">
        <v>945</v>
      </c>
      <c r="B141" s="65" t="s">
        <v>811</v>
      </c>
      <c r="C141" s="65" t="s">
        <v>812</v>
      </c>
      <c r="D141" s="27" t="s">
        <v>74</v>
      </c>
      <c r="E141" s="25">
        <v>5</v>
      </c>
      <c r="F141" s="25"/>
      <c r="G141" s="26"/>
      <c r="H141" s="113"/>
      <c r="I141" s="113"/>
    </row>
    <row r="142" spans="1:9" s="3" customFormat="1">
      <c r="A142" s="23" t="s">
        <v>946</v>
      </c>
      <c r="B142" s="65" t="s">
        <v>813</v>
      </c>
      <c r="C142" s="65" t="s">
        <v>814</v>
      </c>
      <c r="D142" s="27" t="s">
        <v>74</v>
      </c>
      <c r="E142" s="25">
        <v>1</v>
      </c>
      <c r="F142" s="25"/>
      <c r="G142" s="26"/>
      <c r="H142" s="113"/>
      <c r="I142" s="124"/>
    </row>
    <row r="143" spans="1:9" s="3" customFormat="1" ht="38.25">
      <c r="A143" s="23" t="s">
        <v>947</v>
      </c>
      <c r="B143" s="65" t="s">
        <v>815</v>
      </c>
      <c r="C143" s="65" t="s">
        <v>816</v>
      </c>
      <c r="D143" s="27" t="s">
        <v>74</v>
      </c>
      <c r="E143" s="25">
        <v>1</v>
      </c>
      <c r="F143" s="25"/>
      <c r="G143" s="26"/>
      <c r="H143" s="113"/>
      <c r="I143" s="124"/>
    </row>
    <row r="144" spans="1:9" s="3" customFormat="1">
      <c r="A144" s="23" t="s">
        <v>948</v>
      </c>
      <c r="B144" s="65" t="s">
        <v>557</v>
      </c>
      <c r="C144" s="65" t="s">
        <v>817</v>
      </c>
      <c r="D144" s="27" t="s">
        <v>74</v>
      </c>
      <c r="E144" s="25">
        <v>2</v>
      </c>
      <c r="F144" s="25"/>
      <c r="G144" s="26"/>
      <c r="H144" s="113"/>
      <c r="I144" s="124"/>
    </row>
    <row r="145" spans="1:12" ht="25.5" outlineLevel="1">
      <c r="A145" s="23" t="s">
        <v>949</v>
      </c>
      <c r="B145" s="65" t="s">
        <v>818</v>
      </c>
      <c r="C145" s="65" t="s">
        <v>819</v>
      </c>
      <c r="D145" s="27" t="s">
        <v>21</v>
      </c>
      <c r="E145" s="25">
        <v>20</v>
      </c>
      <c r="F145" s="25"/>
      <c r="G145" s="26"/>
    </row>
    <row r="146" spans="1:12" ht="25.5" outlineLevel="1">
      <c r="A146" s="23" t="s">
        <v>950</v>
      </c>
      <c r="B146" s="65" t="s">
        <v>228</v>
      </c>
      <c r="C146" s="65" t="s">
        <v>229</v>
      </c>
      <c r="D146" s="27" t="s">
        <v>21</v>
      </c>
      <c r="E146" s="25">
        <v>0.5</v>
      </c>
      <c r="F146" s="25"/>
      <c r="G146" s="26"/>
    </row>
    <row r="147" spans="1:12" ht="102" outlineLevel="1">
      <c r="A147" s="23" t="s">
        <v>951</v>
      </c>
      <c r="B147" s="65" t="s">
        <v>820</v>
      </c>
      <c r="C147" s="65" t="s">
        <v>821</v>
      </c>
      <c r="D147" s="27" t="s">
        <v>74</v>
      </c>
      <c r="E147" s="25">
        <v>10</v>
      </c>
      <c r="F147" s="25"/>
      <c r="G147" s="26"/>
    </row>
    <row r="148" spans="1:12" ht="25.5" outlineLevel="1">
      <c r="A148" s="23" t="s">
        <v>952</v>
      </c>
      <c r="B148" s="65" t="s">
        <v>822</v>
      </c>
      <c r="C148" s="65" t="s">
        <v>823</v>
      </c>
      <c r="D148" s="27" t="s">
        <v>475</v>
      </c>
      <c r="E148" s="25">
        <v>2</v>
      </c>
      <c r="F148" s="25"/>
      <c r="G148" s="26"/>
    </row>
    <row r="149" spans="1:12" ht="38.25" outlineLevel="1">
      <c r="A149" s="23" t="s">
        <v>953</v>
      </c>
      <c r="B149" s="65" t="s">
        <v>824</v>
      </c>
      <c r="C149" s="65" t="s">
        <v>825</v>
      </c>
      <c r="D149" s="27" t="s">
        <v>142</v>
      </c>
      <c r="E149" s="25">
        <v>1767.8494623655913</v>
      </c>
      <c r="F149" s="25"/>
      <c r="G149" s="26"/>
      <c r="I149" s="116">
        <f>I24</f>
        <v>208886287.14985701</v>
      </c>
      <c r="J149" s="113">
        <v>1196000</v>
      </c>
      <c r="L149" s="3" t="e">
        <f>J149/F149</f>
        <v>#DIV/0!</v>
      </c>
    </row>
    <row r="150" spans="1:12" ht="25.5" outlineLevel="1">
      <c r="A150" s="23" t="s">
        <v>954</v>
      </c>
      <c r="B150" s="65" t="s">
        <v>10</v>
      </c>
      <c r="C150" s="65" t="s">
        <v>826</v>
      </c>
      <c r="D150" s="27" t="s">
        <v>5</v>
      </c>
      <c r="E150" s="25">
        <v>4</v>
      </c>
      <c r="F150" s="25"/>
      <c r="G150" s="26"/>
      <c r="H150" s="126" t="e">
        <f>I150/F149</f>
        <v>#DIV/0!</v>
      </c>
      <c r="I150" s="124">
        <v>598000</v>
      </c>
    </row>
    <row r="151" spans="1:12" outlineLevel="1">
      <c r="A151" s="23" t="s">
        <v>955</v>
      </c>
      <c r="B151" s="65" t="s">
        <v>827</v>
      </c>
      <c r="C151" s="65" t="s">
        <v>828</v>
      </c>
      <c r="D151" s="27" t="s">
        <v>5</v>
      </c>
      <c r="E151" s="25">
        <v>12</v>
      </c>
      <c r="F151" s="25"/>
      <c r="G151" s="26"/>
    </row>
    <row r="152" spans="1:12" ht="242.25" outlineLevel="1">
      <c r="A152" s="23" t="s">
        <v>956</v>
      </c>
      <c r="B152" s="65" t="s">
        <v>829</v>
      </c>
      <c r="C152" s="65" t="s">
        <v>830</v>
      </c>
      <c r="D152" s="27" t="s">
        <v>5</v>
      </c>
      <c r="E152" s="25">
        <v>3</v>
      </c>
      <c r="F152" s="25"/>
      <c r="G152" s="26"/>
    </row>
    <row r="153" spans="1:12" ht="395.25" outlineLevel="1">
      <c r="A153" s="23" t="s">
        <v>957</v>
      </c>
      <c r="B153" s="65" t="s">
        <v>831</v>
      </c>
      <c r="C153" s="65" t="s">
        <v>832</v>
      </c>
      <c r="D153" s="27" t="s">
        <v>5</v>
      </c>
      <c r="E153" s="25">
        <v>1</v>
      </c>
      <c r="F153" s="25"/>
      <c r="G153" s="26"/>
    </row>
    <row r="154" spans="1:12" ht="409.5" outlineLevel="1">
      <c r="A154" s="23" t="s">
        <v>958</v>
      </c>
      <c r="B154" s="65" t="s">
        <v>833</v>
      </c>
      <c r="C154" s="65" t="s">
        <v>834</v>
      </c>
      <c r="D154" s="27" t="s">
        <v>5</v>
      </c>
      <c r="E154" s="25">
        <v>3000</v>
      </c>
      <c r="F154" s="25"/>
      <c r="G154" s="26"/>
    </row>
    <row r="155" spans="1:12">
      <c r="A155" s="29"/>
      <c r="B155" s="61" t="s">
        <v>12</v>
      </c>
      <c r="C155" s="61"/>
      <c r="D155" s="15"/>
      <c r="E155" s="30"/>
      <c r="F155" s="30"/>
      <c r="G155" s="17"/>
      <c r="I155" s="112"/>
    </row>
    <row r="156" spans="1:12">
      <c r="A156" s="31"/>
      <c r="B156" s="77" t="s">
        <v>13</v>
      </c>
      <c r="C156" s="62"/>
      <c r="D156" s="20"/>
      <c r="E156" s="21">
        <v>14</v>
      </c>
      <c r="F156" s="21"/>
      <c r="G156" s="22"/>
      <c r="I156" s="112"/>
    </row>
    <row r="157" spans="1:12" outlineLevel="1">
      <c r="A157" s="23" t="s">
        <v>959</v>
      </c>
      <c r="B157" s="65" t="s">
        <v>14</v>
      </c>
      <c r="C157" s="65" t="s">
        <v>15</v>
      </c>
      <c r="D157" s="27" t="s">
        <v>21</v>
      </c>
      <c r="E157" s="53">
        <v>2</v>
      </c>
      <c r="F157" s="25"/>
      <c r="G157" s="26"/>
    </row>
    <row r="158" spans="1:12" outlineLevel="1">
      <c r="A158" s="23" t="s">
        <v>960</v>
      </c>
      <c r="B158" s="65" t="s">
        <v>19</v>
      </c>
      <c r="C158" s="65" t="s">
        <v>20</v>
      </c>
      <c r="D158" s="27" t="s">
        <v>21</v>
      </c>
      <c r="E158" s="53">
        <v>10</v>
      </c>
      <c r="F158" s="25"/>
      <c r="G158" s="26"/>
    </row>
    <row r="159" spans="1:12" outlineLevel="1">
      <c r="A159" s="23" t="s">
        <v>961</v>
      </c>
      <c r="B159" s="65" t="s">
        <v>24</v>
      </c>
      <c r="C159" s="65" t="s">
        <v>25</v>
      </c>
      <c r="D159" s="27" t="s">
        <v>21</v>
      </c>
      <c r="E159" s="53">
        <v>2</v>
      </c>
      <c r="F159" s="25"/>
      <c r="G159" s="26"/>
    </row>
    <row r="160" spans="1:12">
      <c r="A160" s="31"/>
      <c r="B160" s="77" t="s">
        <v>26</v>
      </c>
      <c r="C160" s="62"/>
      <c r="D160" s="20"/>
      <c r="E160" s="21">
        <v>62</v>
      </c>
      <c r="F160" s="21"/>
      <c r="G160" s="22"/>
      <c r="I160" s="112"/>
    </row>
    <row r="161" spans="1:9" s="3" customFormat="1">
      <c r="A161" s="23" t="s">
        <v>962</v>
      </c>
      <c r="B161" s="65" t="s">
        <v>27</v>
      </c>
      <c r="C161" s="65" t="s">
        <v>28</v>
      </c>
      <c r="D161" s="27" t="s">
        <v>21</v>
      </c>
      <c r="E161" s="53">
        <v>40</v>
      </c>
      <c r="F161" s="25"/>
      <c r="G161" s="26"/>
      <c r="H161" s="113"/>
      <c r="I161" s="124"/>
    </row>
    <row r="162" spans="1:9" s="3" customFormat="1">
      <c r="A162" s="23" t="s">
        <v>963</v>
      </c>
      <c r="B162" s="65" t="s">
        <v>29</v>
      </c>
      <c r="C162" s="65" t="s">
        <v>30</v>
      </c>
      <c r="D162" s="27" t="s">
        <v>21</v>
      </c>
      <c r="E162" s="53">
        <v>2</v>
      </c>
      <c r="F162" s="25"/>
      <c r="G162" s="26"/>
      <c r="H162" s="113"/>
      <c r="I162" s="124"/>
    </row>
    <row r="163" spans="1:9" s="3" customFormat="1">
      <c r="A163" s="23" t="s">
        <v>964</v>
      </c>
      <c r="B163" s="65" t="s">
        <v>31</v>
      </c>
      <c r="C163" s="65" t="s">
        <v>32</v>
      </c>
      <c r="D163" s="27" t="s">
        <v>21</v>
      </c>
      <c r="E163" s="53">
        <v>10</v>
      </c>
      <c r="F163" s="25"/>
      <c r="G163" s="26"/>
      <c r="H163" s="113"/>
      <c r="I163" s="124"/>
    </row>
    <row r="164" spans="1:9" s="3" customFormat="1">
      <c r="A164" s="23" t="s">
        <v>965</v>
      </c>
      <c r="B164" s="65" t="s">
        <v>33</v>
      </c>
      <c r="C164" s="65" t="s">
        <v>34</v>
      </c>
      <c r="D164" s="27" t="s">
        <v>21</v>
      </c>
      <c r="E164" s="53">
        <v>10</v>
      </c>
      <c r="F164" s="25"/>
      <c r="G164" s="26"/>
      <c r="H164" s="113"/>
      <c r="I164" s="124"/>
    </row>
    <row r="165" spans="1:9" s="3" customFormat="1">
      <c r="A165" s="31"/>
      <c r="B165" s="77" t="s">
        <v>35</v>
      </c>
      <c r="C165" s="62"/>
      <c r="D165" s="20"/>
      <c r="E165" s="21">
        <v>65</v>
      </c>
      <c r="F165" s="21"/>
      <c r="G165" s="22"/>
      <c r="H165" s="113"/>
      <c r="I165" s="112"/>
    </row>
    <row r="166" spans="1:9" s="3" customFormat="1" ht="51">
      <c r="A166" s="23" t="s">
        <v>966</v>
      </c>
      <c r="B166" s="65" t="s">
        <v>36</v>
      </c>
      <c r="C166" s="65" t="s">
        <v>37</v>
      </c>
      <c r="D166" s="27" t="s">
        <v>38</v>
      </c>
      <c r="E166" s="53">
        <v>3</v>
      </c>
      <c r="F166" s="25"/>
      <c r="G166" s="26"/>
      <c r="H166" s="113"/>
      <c r="I166" s="124"/>
    </row>
    <row r="167" spans="1:9" s="3" customFormat="1" ht="25.5">
      <c r="A167" s="23" t="s">
        <v>967</v>
      </c>
      <c r="B167" s="65" t="s">
        <v>39</v>
      </c>
      <c r="C167" s="65" t="s">
        <v>40</v>
      </c>
      <c r="D167" s="27" t="s">
        <v>38</v>
      </c>
      <c r="E167" s="53">
        <v>5</v>
      </c>
      <c r="F167" s="25"/>
      <c r="G167" s="26"/>
      <c r="H167" s="113"/>
      <c r="I167" s="124"/>
    </row>
    <row r="168" spans="1:9" s="3" customFormat="1" ht="51">
      <c r="A168" s="23" t="s">
        <v>968</v>
      </c>
      <c r="B168" s="65" t="s">
        <v>41</v>
      </c>
      <c r="C168" s="65" t="s">
        <v>42</v>
      </c>
      <c r="D168" s="32" t="s">
        <v>38</v>
      </c>
      <c r="E168" s="53">
        <v>5</v>
      </c>
      <c r="F168" s="25"/>
      <c r="G168" s="26"/>
      <c r="H168" s="113"/>
      <c r="I168" s="124"/>
    </row>
    <row r="169" spans="1:9" s="3" customFormat="1" ht="25.5">
      <c r="A169" s="23" t="s">
        <v>969</v>
      </c>
      <c r="B169" s="65" t="s">
        <v>43</v>
      </c>
      <c r="C169" s="65" t="s">
        <v>44</v>
      </c>
      <c r="D169" s="27" t="s">
        <v>38</v>
      </c>
      <c r="E169" s="53">
        <v>10</v>
      </c>
      <c r="F169" s="25"/>
      <c r="G169" s="26"/>
      <c r="H169" s="113"/>
      <c r="I169" s="124"/>
    </row>
    <row r="170" spans="1:9" s="3" customFormat="1" ht="25.5">
      <c r="A170" s="23" t="s">
        <v>970</v>
      </c>
      <c r="B170" s="65" t="s">
        <v>45</v>
      </c>
      <c r="C170" s="65" t="s">
        <v>840</v>
      </c>
      <c r="D170" s="27" t="s">
        <v>5</v>
      </c>
      <c r="E170" s="53">
        <v>5</v>
      </c>
      <c r="F170" s="25"/>
      <c r="G170" s="26"/>
      <c r="H170" s="113"/>
      <c r="I170" s="124"/>
    </row>
    <row r="171" spans="1:9" s="3" customFormat="1" ht="25.5">
      <c r="A171" s="23" t="s">
        <v>971</v>
      </c>
      <c r="B171" s="65" t="s">
        <v>46</v>
      </c>
      <c r="C171" s="65" t="s">
        <v>47</v>
      </c>
      <c r="D171" s="32" t="s">
        <v>38</v>
      </c>
      <c r="E171" s="53">
        <v>10</v>
      </c>
      <c r="F171" s="25"/>
      <c r="G171" s="26"/>
      <c r="H171" s="113"/>
      <c r="I171" s="124"/>
    </row>
    <row r="172" spans="1:9" s="3" customFormat="1" ht="25.5">
      <c r="A172" s="23" t="s">
        <v>972</v>
      </c>
      <c r="B172" s="65" t="s">
        <v>48</v>
      </c>
      <c r="C172" s="65" t="s">
        <v>49</v>
      </c>
      <c r="D172" s="27" t="s">
        <v>38</v>
      </c>
      <c r="E172" s="53">
        <v>3</v>
      </c>
      <c r="F172" s="25"/>
      <c r="G172" s="26"/>
      <c r="H172" s="113"/>
      <c r="I172" s="124"/>
    </row>
    <row r="173" spans="1:9" s="3" customFormat="1" ht="25.5">
      <c r="A173" s="23" t="s">
        <v>973</v>
      </c>
      <c r="B173" s="65" t="s">
        <v>48</v>
      </c>
      <c r="C173" s="65" t="s">
        <v>50</v>
      </c>
      <c r="D173" s="27" t="s">
        <v>38</v>
      </c>
      <c r="E173" s="53">
        <v>3</v>
      </c>
      <c r="F173" s="25"/>
      <c r="G173" s="26"/>
      <c r="H173" s="113"/>
      <c r="I173" s="124"/>
    </row>
    <row r="174" spans="1:9" s="3" customFormat="1" ht="25.5">
      <c r="A174" s="23" t="s">
        <v>974</v>
      </c>
      <c r="B174" s="65" t="s">
        <v>48</v>
      </c>
      <c r="C174" s="65" t="s">
        <v>51</v>
      </c>
      <c r="D174" s="27" t="s">
        <v>38</v>
      </c>
      <c r="E174" s="53">
        <v>3</v>
      </c>
      <c r="F174" s="25"/>
      <c r="G174" s="26"/>
      <c r="H174" s="113"/>
      <c r="I174" s="124"/>
    </row>
    <row r="175" spans="1:9" s="3" customFormat="1" ht="25.5">
      <c r="A175" s="23" t="s">
        <v>975</v>
      </c>
      <c r="B175" s="65" t="s">
        <v>48</v>
      </c>
      <c r="C175" s="65" t="s">
        <v>52</v>
      </c>
      <c r="D175" s="27" t="s">
        <v>38</v>
      </c>
      <c r="E175" s="53">
        <v>3</v>
      </c>
      <c r="F175" s="25"/>
      <c r="G175" s="26"/>
      <c r="H175" s="113"/>
      <c r="I175" s="124"/>
    </row>
    <row r="176" spans="1:9" s="3" customFormat="1" ht="51">
      <c r="A176" s="23" t="s">
        <v>976</v>
      </c>
      <c r="B176" s="65" t="s">
        <v>53</v>
      </c>
      <c r="C176" s="65" t="s">
        <v>37</v>
      </c>
      <c r="D176" s="27" t="s">
        <v>38</v>
      </c>
      <c r="E176" s="53">
        <v>10</v>
      </c>
      <c r="F176" s="25"/>
      <c r="G176" s="26"/>
      <c r="H176" s="113"/>
      <c r="I176" s="124"/>
    </row>
    <row r="177" spans="1:9" s="3" customFormat="1" ht="25.5">
      <c r="A177" s="23" t="s">
        <v>977</v>
      </c>
      <c r="B177" s="65" t="s">
        <v>54</v>
      </c>
      <c r="C177" s="65" t="s">
        <v>55</v>
      </c>
      <c r="D177" s="27" t="s">
        <v>38</v>
      </c>
      <c r="E177" s="53">
        <v>5</v>
      </c>
      <c r="F177" s="25"/>
      <c r="G177" s="26"/>
      <c r="H177" s="113"/>
      <c r="I177" s="124"/>
    </row>
    <row r="178" spans="1:9" s="3" customFormat="1" ht="25.5">
      <c r="A178" s="19"/>
      <c r="B178" s="77" t="s">
        <v>56</v>
      </c>
      <c r="C178" s="62"/>
      <c r="D178" s="20"/>
      <c r="E178" s="21">
        <v>68</v>
      </c>
      <c r="F178" s="21"/>
      <c r="G178" s="22"/>
      <c r="H178" s="113"/>
      <c r="I178" s="112"/>
    </row>
    <row r="179" spans="1:9" s="3" customFormat="1" ht="38.25">
      <c r="A179" s="23" t="s">
        <v>978</v>
      </c>
      <c r="B179" s="65" t="s">
        <v>57</v>
      </c>
      <c r="C179" s="65" t="s">
        <v>58</v>
      </c>
      <c r="D179" s="27" t="s">
        <v>5</v>
      </c>
      <c r="E179" s="53">
        <v>6</v>
      </c>
      <c r="F179" s="25"/>
      <c r="G179" s="26"/>
      <c r="H179" s="113"/>
      <c r="I179" s="124"/>
    </row>
    <row r="180" spans="1:9" s="3" customFormat="1" ht="25.5">
      <c r="A180" s="23" t="s">
        <v>979</v>
      </c>
      <c r="B180" s="65" t="s">
        <v>59</v>
      </c>
      <c r="C180" s="65" t="s">
        <v>60</v>
      </c>
      <c r="D180" s="27" t="s">
        <v>61</v>
      </c>
      <c r="E180" s="53">
        <v>6</v>
      </c>
      <c r="F180" s="25"/>
      <c r="G180" s="26"/>
      <c r="H180" s="113"/>
      <c r="I180" s="124"/>
    </row>
    <row r="181" spans="1:9" s="3" customFormat="1" ht="25.5">
      <c r="A181" s="23" t="s">
        <v>980</v>
      </c>
      <c r="B181" s="65" t="s">
        <v>59</v>
      </c>
      <c r="C181" s="65" t="s">
        <v>62</v>
      </c>
      <c r="D181" s="27" t="s">
        <v>61</v>
      </c>
      <c r="E181" s="53">
        <v>6</v>
      </c>
      <c r="F181" s="25"/>
      <c r="G181" s="26"/>
      <c r="H181" s="113"/>
      <c r="I181" s="124"/>
    </row>
    <row r="182" spans="1:9" s="3" customFormat="1" ht="25.5">
      <c r="A182" s="23" t="s">
        <v>981</v>
      </c>
      <c r="B182" s="65" t="s">
        <v>63</v>
      </c>
      <c r="C182" s="65" t="s">
        <v>64</v>
      </c>
      <c r="D182" s="27" t="s">
        <v>61</v>
      </c>
      <c r="E182" s="53">
        <v>6</v>
      </c>
      <c r="F182" s="25"/>
      <c r="G182" s="26"/>
      <c r="H182" s="113"/>
      <c r="I182" s="124"/>
    </row>
    <row r="183" spans="1:9" s="3" customFormat="1" ht="25.5">
      <c r="A183" s="23" t="s">
        <v>982</v>
      </c>
      <c r="B183" s="65" t="s">
        <v>63</v>
      </c>
      <c r="C183" s="65" t="s">
        <v>66</v>
      </c>
      <c r="D183" s="27" t="s">
        <v>61</v>
      </c>
      <c r="E183" s="53">
        <v>6</v>
      </c>
      <c r="F183" s="25"/>
      <c r="G183" s="26"/>
      <c r="H183" s="113"/>
      <c r="I183" s="124"/>
    </row>
    <row r="184" spans="1:9" s="3" customFormat="1" ht="25.5">
      <c r="A184" s="23" t="s">
        <v>983</v>
      </c>
      <c r="B184" s="65" t="s">
        <v>63</v>
      </c>
      <c r="C184" s="65" t="s">
        <v>67</v>
      </c>
      <c r="D184" s="27" t="s">
        <v>61</v>
      </c>
      <c r="E184" s="53">
        <v>6</v>
      </c>
      <c r="F184" s="25"/>
      <c r="G184" s="26"/>
      <c r="H184" s="113"/>
      <c r="I184" s="124"/>
    </row>
    <row r="185" spans="1:9" s="3" customFormat="1" ht="25.5">
      <c r="A185" s="23" t="s">
        <v>984</v>
      </c>
      <c r="B185" s="65" t="s">
        <v>63</v>
      </c>
      <c r="C185" s="65" t="s">
        <v>68</v>
      </c>
      <c r="D185" s="27" t="s">
        <v>61</v>
      </c>
      <c r="E185" s="53">
        <v>6</v>
      </c>
      <c r="F185" s="25"/>
      <c r="G185" s="26"/>
      <c r="H185" s="113"/>
      <c r="I185" s="124"/>
    </row>
    <row r="186" spans="1:9" s="3" customFormat="1" ht="25.5">
      <c r="A186" s="23" t="s">
        <v>985</v>
      </c>
      <c r="B186" s="65" t="s">
        <v>63</v>
      </c>
      <c r="C186" s="65" t="s">
        <v>69</v>
      </c>
      <c r="D186" s="27" t="s">
        <v>61</v>
      </c>
      <c r="E186" s="53">
        <v>6</v>
      </c>
      <c r="F186" s="25"/>
      <c r="G186" s="26"/>
      <c r="H186" s="113"/>
      <c r="I186" s="124"/>
    </row>
    <row r="187" spans="1:9" s="3" customFormat="1" ht="63.75">
      <c r="A187" s="23" t="s">
        <v>986</v>
      </c>
      <c r="B187" s="65" t="s">
        <v>70</v>
      </c>
      <c r="C187" s="65" t="s">
        <v>71</v>
      </c>
      <c r="D187" s="27" t="s">
        <v>142</v>
      </c>
      <c r="E187" s="53">
        <v>5</v>
      </c>
      <c r="F187" s="25"/>
      <c r="G187" s="26"/>
      <c r="H187" s="113"/>
      <c r="I187" s="124"/>
    </row>
    <row r="188" spans="1:9" s="3" customFormat="1" ht="38.25">
      <c r="A188" s="23" t="s">
        <v>987</v>
      </c>
      <c r="B188" s="65" t="s">
        <v>72</v>
      </c>
      <c r="C188" s="65" t="s">
        <v>73</v>
      </c>
      <c r="D188" s="27" t="s">
        <v>74</v>
      </c>
      <c r="E188" s="53">
        <v>6</v>
      </c>
      <c r="F188" s="25"/>
      <c r="G188" s="26"/>
      <c r="H188" s="113"/>
      <c r="I188" s="124"/>
    </row>
    <row r="189" spans="1:9" s="3" customFormat="1" ht="38.25">
      <c r="A189" s="23" t="s">
        <v>988</v>
      </c>
      <c r="B189" s="65" t="s">
        <v>75</v>
      </c>
      <c r="C189" s="65" t="s">
        <v>76</v>
      </c>
      <c r="D189" s="27" t="s">
        <v>74</v>
      </c>
      <c r="E189" s="53">
        <v>6</v>
      </c>
      <c r="F189" s="25"/>
      <c r="G189" s="26"/>
      <c r="H189" s="113"/>
      <c r="I189" s="124"/>
    </row>
    <row r="190" spans="1:9" s="3" customFormat="1" ht="51">
      <c r="A190" s="23" t="s">
        <v>989</v>
      </c>
      <c r="B190" s="65" t="s">
        <v>77</v>
      </c>
      <c r="C190" s="65" t="s">
        <v>78</v>
      </c>
      <c r="D190" s="27" t="s">
        <v>142</v>
      </c>
      <c r="E190" s="53">
        <v>3</v>
      </c>
      <c r="F190" s="25"/>
      <c r="G190" s="26"/>
      <c r="H190" s="113"/>
      <c r="I190" s="124"/>
    </row>
    <row r="191" spans="1:9" s="3" customFormat="1">
      <c r="A191" s="19"/>
      <c r="B191" s="77" t="s">
        <v>79</v>
      </c>
      <c r="C191" s="62"/>
      <c r="D191" s="20"/>
      <c r="E191" s="21">
        <v>16</v>
      </c>
      <c r="F191" s="21"/>
      <c r="G191" s="22"/>
      <c r="H191" s="113"/>
      <c r="I191" s="112"/>
    </row>
    <row r="192" spans="1:9" s="3" customFormat="1">
      <c r="A192" s="23" t="s">
        <v>990</v>
      </c>
      <c r="B192" s="65" t="s">
        <v>80</v>
      </c>
      <c r="C192" s="65" t="s">
        <v>81</v>
      </c>
      <c r="D192" s="27" t="s">
        <v>21</v>
      </c>
      <c r="E192" s="53">
        <v>4</v>
      </c>
      <c r="F192" s="25"/>
      <c r="G192" s="26"/>
      <c r="H192" s="113"/>
      <c r="I192" s="124"/>
    </row>
    <row r="193" spans="1:9" s="3" customFormat="1" ht="25.5">
      <c r="A193" s="23" t="s">
        <v>991</v>
      </c>
      <c r="B193" s="65" t="s">
        <v>82</v>
      </c>
      <c r="C193" s="65" t="s">
        <v>83</v>
      </c>
      <c r="D193" s="27" t="s">
        <v>21</v>
      </c>
      <c r="E193" s="53">
        <v>2</v>
      </c>
      <c r="F193" s="25"/>
      <c r="G193" s="26"/>
      <c r="H193" s="113"/>
      <c r="I193" s="124"/>
    </row>
    <row r="194" spans="1:9" s="3" customFormat="1" ht="25.5">
      <c r="A194" s="23" t="s">
        <v>992</v>
      </c>
      <c r="B194" s="65" t="s">
        <v>84</v>
      </c>
      <c r="C194" s="65" t="s">
        <v>85</v>
      </c>
      <c r="D194" s="27" t="s">
        <v>21</v>
      </c>
      <c r="E194" s="53">
        <v>2</v>
      </c>
      <c r="F194" s="25"/>
      <c r="G194" s="26"/>
      <c r="H194" s="113"/>
      <c r="I194" s="124"/>
    </row>
    <row r="195" spans="1:9" s="3" customFormat="1">
      <c r="A195" s="23" t="s">
        <v>993</v>
      </c>
      <c r="B195" s="65" t="s">
        <v>86</v>
      </c>
      <c r="C195" s="65" t="s">
        <v>87</v>
      </c>
      <c r="D195" s="27" t="s">
        <v>21</v>
      </c>
      <c r="E195" s="53">
        <v>2</v>
      </c>
      <c r="F195" s="25"/>
      <c r="G195" s="26"/>
      <c r="H195" s="113"/>
      <c r="I195" s="124"/>
    </row>
    <row r="196" spans="1:9" s="3" customFormat="1">
      <c r="A196" s="23" t="s">
        <v>994</v>
      </c>
      <c r="B196" s="65" t="s">
        <v>88</v>
      </c>
      <c r="C196" s="65" t="s">
        <v>89</v>
      </c>
      <c r="D196" s="27" t="s">
        <v>21</v>
      </c>
      <c r="E196" s="53">
        <v>1</v>
      </c>
      <c r="F196" s="25"/>
      <c r="G196" s="26"/>
      <c r="H196" s="113"/>
      <c r="I196" s="124"/>
    </row>
    <row r="197" spans="1:9" s="3" customFormat="1" ht="38.25">
      <c r="A197" s="23" t="s">
        <v>995</v>
      </c>
      <c r="B197" s="65" t="s">
        <v>90</v>
      </c>
      <c r="C197" s="65" t="s">
        <v>91</v>
      </c>
      <c r="D197" s="27"/>
      <c r="E197" s="53">
        <v>5</v>
      </c>
      <c r="F197" s="25"/>
      <c r="G197" s="26"/>
      <c r="H197" s="113"/>
      <c r="I197" s="124"/>
    </row>
    <row r="198" spans="1:9" s="3" customFormat="1">
      <c r="A198" s="19"/>
      <c r="B198" s="77" t="s">
        <v>92</v>
      </c>
      <c r="C198" s="62"/>
      <c r="D198" s="20"/>
      <c r="E198" s="21">
        <v>3.9000000000000004</v>
      </c>
      <c r="F198" s="21"/>
      <c r="G198" s="22"/>
      <c r="H198" s="113"/>
      <c r="I198" s="112"/>
    </row>
    <row r="199" spans="1:9" s="3" customFormat="1">
      <c r="A199" s="23" t="s">
        <v>996</v>
      </c>
      <c r="B199" s="65" t="s">
        <v>93</v>
      </c>
      <c r="C199" s="65" t="s">
        <v>94</v>
      </c>
      <c r="D199" s="27" t="s">
        <v>21</v>
      </c>
      <c r="E199" s="53">
        <v>1.5</v>
      </c>
      <c r="F199" s="25"/>
      <c r="G199" s="26"/>
      <c r="H199" s="113"/>
      <c r="I199" s="124"/>
    </row>
    <row r="200" spans="1:9" s="3" customFormat="1" ht="25.5">
      <c r="A200" s="23" t="s">
        <v>997</v>
      </c>
      <c r="B200" s="65" t="s">
        <v>96</v>
      </c>
      <c r="C200" s="65" t="s">
        <v>97</v>
      </c>
      <c r="D200" s="27" t="s">
        <v>21</v>
      </c>
      <c r="E200" s="53">
        <v>0.7</v>
      </c>
      <c r="F200" s="25"/>
      <c r="G200" s="26"/>
      <c r="H200" s="113"/>
      <c r="I200" s="124"/>
    </row>
    <row r="201" spans="1:9" s="3" customFormat="1" ht="25.5">
      <c r="A201" s="23" t="s">
        <v>998</v>
      </c>
      <c r="B201" s="65" t="s">
        <v>98</v>
      </c>
      <c r="C201" s="65" t="s">
        <v>99</v>
      </c>
      <c r="D201" s="27" t="s">
        <v>21</v>
      </c>
      <c r="E201" s="53">
        <v>0.1</v>
      </c>
      <c r="F201" s="25"/>
      <c r="G201" s="26"/>
      <c r="H201" s="113"/>
      <c r="I201" s="124"/>
    </row>
    <row r="202" spans="1:9" s="3" customFormat="1">
      <c r="A202" s="23" t="s">
        <v>999</v>
      </c>
      <c r="B202" s="65" t="s">
        <v>100</v>
      </c>
      <c r="C202" s="65" t="s">
        <v>101</v>
      </c>
      <c r="D202" s="27" t="s">
        <v>21</v>
      </c>
      <c r="E202" s="53">
        <v>0.5</v>
      </c>
      <c r="F202" s="25"/>
      <c r="G202" s="26"/>
      <c r="H202" s="113"/>
      <c r="I202" s="124"/>
    </row>
    <row r="203" spans="1:9" s="3" customFormat="1" ht="25.5">
      <c r="A203" s="23" t="s">
        <v>1000</v>
      </c>
      <c r="B203" s="65" t="s">
        <v>102</v>
      </c>
      <c r="C203" s="65" t="s">
        <v>103</v>
      </c>
      <c r="D203" s="27" t="s">
        <v>21</v>
      </c>
      <c r="E203" s="53">
        <v>0.5</v>
      </c>
      <c r="F203" s="25"/>
      <c r="G203" s="26"/>
      <c r="H203" s="113"/>
      <c r="I203" s="124"/>
    </row>
    <row r="204" spans="1:9" s="3" customFormat="1">
      <c r="A204" s="23" t="s">
        <v>1001</v>
      </c>
      <c r="B204" s="65" t="s">
        <v>105</v>
      </c>
      <c r="C204" s="65" t="s">
        <v>106</v>
      </c>
      <c r="D204" s="27" t="s">
        <v>21</v>
      </c>
      <c r="E204" s="53">
        <v>0.5</v>
      </c>
      <c r="F204" s="25"/>
      <c r="G204" s="26"/>
      <c r="H204" s="113"/>
      <c r="I204" s="124"/>
    </row>
    <row r="205" spans="1:9" s="3" customFormat="1" ht="25.5">
      <c r="A205" s="23" t="s">
        <v>1002</v>
      </c>
      <c r="B205" s="65" t="s">
        <v>107</v>
      </c>
      <c r="C205" s="65" t="s">
        <v>108</v>
      </c>
      <c r="D205" s="27" t="s">
        <v>21</v>
      </c>
      <c r="E205" s="53">
        <v>0.1</v>
      </c>
      <c r="F205" s="25"/>
      <c r="G205" s="26"/>
      <c r="H205" s="113"/>
      <c r="I205" s="124"/>
    </row>
    <row r="206" spans="1:9" s="3" customFormat="1">
      <c r="A206" s="19"/>
      <c r="B206" s="77" t="s">
        <v>109</v>
      </c>
      <c r="C206" s="62"/>
      <c r="D206" s="20"/>
      <c r="E206" s="21">
        <v>644.59999999999991</v>
      </c>
      <c r="F206" s="21"/>
      <c r="G206" s="22"/>
      <c r="H206" s="113"/>
      <c r="I206" s="112"/>
    </row>
    <row r="207" spans="1:9" s="3" customFormat="1" ht="25.5">
      <c r="A207" s="23" t="s">
        <v>1003</v>
      </c>
      <c r="B207" s="65" t="s">
        <v>110</v>
      </c>
      <c r="C207" s="65" t="s">
        <v>111</v>
      </c>
      <c r="D207" s="27" t="s">
        <v>38</v>
      </c>
      <c r="E207" s="53">
        <v>2</v>
      </c>
      <c r="F207" s="25"/>
      <c r="G207" s="26"/>
      <c r="H207" s="113"/>
      <c r="I207" s="124"/>
    </row>
    <row r="208" spans="1:9" s="3" customFormat="1" ht="25.5">
      <c r="A208" s="23" t="s">
        <v>1004</v>
      </c>
      <c r="B208" s="65" t="s">
        <v>112</v>
      </c>
      <c r="C208" s="65" t="s">
        <v>113</v>
      </c>
      <c r="D208" s="27" t="s">
        <v>38</v>
      </c>
      <c r="E208" s="53">
        <v>1</v>
      </c>
      <c r="F208" s="25"/>
      <c r="G208" s="26"/>
      <c r="H208" s="113"/>
      <c r="I208" s="124"/>
    </row>
    <row r="209" spans="1:9" s="3" customFormat="1" ht="25.5">
      <c r="A209" s="23" t="s">
        <v>1005</v>
      </c>
      <c r="B209" s="65" t="s">
        <v>114</v>
      </c>
      <c r="C209" s="65" t="s">
        <v>115</v>
      </c>
      <c r="D209" s="27" t="s">
        <v>38</v>
      </c>
      <c r="E209" s="53">
        <v>1</v>
      </c>
      <c r="F209" s="25"/>
      <c r="G209" s="26"/>
      <c r="H209" s="113"/>
      <c r="I209" s="124"/>
    </row>
    <row r="210" spans="1:9" s="3" customFormat="1" ht="25.5">
      <c r="A210" s="23" t="s">
        <v>1006</v>
      </c>
      <c r="B210" s="65" t="s">
        <v>116</v>
      </c>
      <c r="C210" s="65" t="s">
        <v>117</v>
      </c>
      <c r="D210" s="27" t="s">
        <v>38</v>
      </c>
      <c r="E210" s="53">
        <v>3</v>
      </c>
      <c r="F210" s="25"/>
      <c r="G210" s="26"/>
      <c r="H210" s="113"/>
      <c r="I210" s="124"/>
    </row>
    <row r="211" spans="1:9" s="3" customFormat="1" ht="51">
      <c r="A211" s="23" t="s">
        <v>1007</v>
      </c>
      <c r="B211" s="65" t="s">
        <v>118</v>
      </c>
      <c r="C211" s="65" t="s">
        <v>119</v>
      </c>
      <c r="D211" s="27" t="s">
        <v>38</v>
      </c>
      <c r="E211" s="53">
        <v>16</v>
      </c>
      <c r="F211" s="25"/>
      <c r="G211" s="26"/>
      <c r="H211" s="113"/>
      <c r="I211" s="124"/>
    </row>
    <row r="212" spans="1:9" s="3" customFormat="1" ht="25.5">
      <c r="A212" s="23" t="s">
        <v>1008</v>
      </c>
      <c r="B212" s="65" t="s">
        <v>120</v>
      </c>
      <c r="C212" s="65" t="s">
        <v>121</v>
      </c>
      <c r="D212" s="27" t="s">
        <v>21</v>
      </c>
      <c r="E212" s="53">
        <v>20</v>
      </c>
      <c r="F212" s="25"/>
      <c r="G212" s="26"/>
      <c r="H212" s="113"/>
      <c r="I212" s="124"/>
    </row>
    <row r="213" spans="1:9" s="3" customFormat="1">
      <c r="A213" s="23" t="s">
        <v>1009</v>
      </c>
      <c r="B213" s="65" t="s">
        <v>122</v>
      </c>
      <c r="C213" s="65" t="s">
        <v>123</v>
      </c>
      <c r="D213" s="27" t="s">
        <v>21</v>
      </c>
      <c r="E213" s="53">
        <v>0.2</v>
      </c>
      <c r="F213" s="25"/>
      <c r="G213" s="26"/>
      <c r="H213" s="113"/>
      <c r="I213" s="124"/>
    </row>
    <row r="214" spans="1:9" s="3" customFormat="1" ht="25.5">
      <c r="A214" s="23" t="s">
        <v>1010</v>
      </c>
      <c r="B214" s="65" t="s">
        <v>124</v>
      </c>
      <c r="C214" s="65" t="s">
        <v>125</v>
      </c>
      <c r="D214" s="27" t="s">
        <v>38</v>
      </c>
      <c r="E214" s="53">
        <v>1</v>
      </c>
      <c r="F214" s="25"/>
      <c r="G214" s="26"/>
      <c r="H214" s="113"/>
      <c r="I214" s="124"/>
    </row>
    <row r="215" spans="1:9" s="3" customFormat="1">
      <c r="A215" s="23" t="s">
        <v>1011</v>
      </c>
      <c r="B215" s="65" t="s">
        <v>126</v>
      </c>
      <c r="C215" s="65" t="s">
        <v>127</v>
      </c>
      <c r="D215" s="27" t="s">
        <v>21</v>
      </c>
      <c r="E215" s="53">
        <v>5</v>
      </c>
      <c r="F215" s="25"/>
      <c r="G215" s="26"/>
      <c r="H215" s="113"/>
      <c r="I215" s="124"/>
    </row>
    <row r="216" spans="1:9" s="3" customFormat="1" ht="25.5">
      <c r="A216" s="23" t="s">
        <v>1012</v>
      </c>
      <c r="B216" s="65" t="s">
        <v>128</v>
      </c>
      <c r="C216" s="65" t="s">
        <v>129</v>
      </c>
      <c r="D216" s="27" t="s">
        <v>21</v>
      </c>
      <c r="E216" s="53">
        <v>0.5</v>
      </c>
      <c r="F216" s="25"/>
      <c r="G216" s="26"/>
      <c r="H216" s="113"/>
      <c r="I216" s="124"/>
    </row>
    <row r="217" spans="1:9" s="3" customFormat="1">
      <c r="A217" s="23" t="s">
        <v>1013</v>
      </c>
      <c r="B217" s="65" t="s">
        <v>130</v>
      </c>
      <c r="C217" s="65" t="s">
        <v>131</v>
      </c>
      <c r="D217" s="27" t="s">
        <v>21</v>
      </c>
      <c r="E217" s="53">
        <v>0.5</v>
      </c>
      <c r="F217" s="25"/>
      <c r="G217" s="26"/>
      <c r="H217" s="113"/>
      <c r="I217" s="124"/>
    </row>
    <row r="218" spans="1:9" s="3" customFormat="1">
      <c r="A218" s="23" t="s">
        <v>1014</v>
      </c>
      <c r="B218" s="65" t="s">
        <v>134</v>
      </c>
      <c r="C218" s="65" t="s">
        <v>135</v>
      </c>
      <c r="D218" s="27" t="s">
        <v>21</v>
      </c>
      <c r="E218" s="53">
        <v>3</v>
      </c>
      <c r="F218" s="25"/>
      <c r="G218" s="26"/>
      <c r="H218" s="113"/>
      <c r="I218" s="124"/>
    </row>
    <row r="219" spans="1:9" s="3" customFormat="1">
      <c r="A219" s="23" t="s">
        <v>1015</v>
      </c>
      <c r="B219" s="65" t="s">
        <v>136</v>
      </c>
      <c r="C219" s="65" t="s">
        <v>137</v>
      </c>
      <c r="D219" s="27" t="s">
        <v>21</v>
      </c>
      <c r="E219" s="53">
        <v>0.2</v>
      </c>
      <c r="F219" s="25"/>
      <c r="G219" s="26"/>
      <c r="H219" s="113"/>
      <c r="I219" s="124"/>
    </row>
    <row r="220" spans="1:9" s="3" customFormat="1">
      <c r="A220" s="23" t="s">
        <v>1016</v>
      </c>
      <c r="B220" s="65" t="s">
        <v>138</v>
      </c>
      <c r="C220" s="65" t="s">
        <v>139</v>
      </c>
      <c r="D220" s="27" t="s">
        <v>21</v>
      </c>
      <c r="E220" s="53">
        <v>1</v>
      </c>
      <c r="F220" s="25"/>
      <c r="G220" s="26"/>
      <c r="H220" s="113"/>
      <c r="I220" s="124"/>
    </row>
    <row r="221" spans="1:9" s="3" customFormat="1">
      <c r="A221" s="23" t="s">
        <v>1017</v>
      </c>
      <c r="B221" s="65" t="s">
        <v>140</v>
      </c>
      <c r="C221" s="65" t="s">
        <v>141</v>
      </c>
      <c r="D221" s="27" t="s">
        <v>142</v>
      </c>
      <c r="E221" s="53">
        <v>5</v>
      </c>
      <c r="F221" s="25"/>
      <c r="G221" s="26"/>
      <c r="H221" s="113"/>
      <c r="I221" s="124"/>
    </row>
    <row r="222" spans="1:9" s="3" customFormat="1" ht="38.25">
      <c r="A222" s="23" t="s">
        <v>1018</v>
      </c>
      <c r="B222" s="65" t="s">
        <v>143</v>
      </c>
      <c r="C222" s="65" t="s">
        <v>144</v>
      </c>
      <c r="D222" s="27" t="s">
        <v>142</v>
      </c>
      <c r="E222" s="53">
        <v>10</v>
      </c>
      <c r="F222" s="25"/>
      <c r="G222" s="26"/>
      <c r="H222" s="113"/>
      <c r="I222" s="113"/>
    </row>
    <row r="223" spans="1:9" s="3" customFormat="1" ht="25.5">
      <c r="A223" s="23" t="s">
        <v>1019</v>
      </c>
      <c r="B223" s="65" t="s">
        <v>145</v>
      </c>
      <c r="C223" s="65" t="s">
        <v>146</v>
      </c>
      <c r="D223" s="27" t="s">
        <v>38</v>
      </c>
      <c r="E223" s="53">
        <v>1</v>
      </c>
      <c r="F223" s="25"/>
      <c r="G223" s="26"/>
      <c r="H223" s="113"/>
      <c r="I223" s="113"/>
    </row>
    <row r="224" spans="1:9" s="3" customFormat="1" ht="25.5">
      <c r="A224" s="23" t="s">
        <v>1020</v>
      </c>
      <c r="B224" s="65" t="s">
        <v>147</v>
      </c>
      <c r="C224" s="65" t="s">
        <v>148</v>
      </c>
      <c r="D224" s="27" t="s">
        <v>61</v>
      </c>
      <c r="E224" s="53">
        <v>9</v>
      </c>
      <c r="F224" s="25"/>
      <c r="G224" s="26"/>
      <c r="H224" s="113"/>
      <c r="I224" s="113"/>
    </row>
    <row r="225" spans="1:9" s="3" customFormat="1" ht="25.5">
      <c r="A225" s="23" t="s">
        <v>1021</v>
      </c>
      <c r="B225" s="65" t="s">
        <v>149</v>
      </c>
      <c r="C225" s="65" t="s">
        <v>150</v>
      </c>
      <c r="D225" s="27" t="s">
        <v>61</v>
      </c>
      <c r="E225" s="53">
        <v>5</v>
      </c>
      <c r="F225" s="25"/>
      <c r="G225" s="26"/>
      <c r="H225" s="113"/>
      <c r="I225" s="113"/>
    </row>
    <row r="226" spans="1:9" s="3" customFormat="1">
      <c r="A226" s="23" t="s">
        <v>1022</v>
      </c>
      <c r="B226" s="65" t="s">
        <v>151</v>
      </c>
      <c r="C226" s="65" t="s">
        <v>152</v>
      </c>
      <c r="D226" s="27" t="s">
        <v>21</v>
      </c>
      <c r="E226" s="53">
        <v>2</v>
      </c>
      <c r="F226" s="25"/>
      <c r="G226" s="26"/>
      <c r="H226" s="113"/>
      <c r="I226" s="113"/>
    </row>
    <row r="227" spans="1:9" s="3" customFormat="1" ht="25.5">
      <c r="A227" s="23" t="s">
        <v>1023</v>
      </c>
      <c r="B227" s="65" t="s">
        <v>153</v>
      </c>
      <c r="C227" s="65" t="s">
        <v>154</v>
      </c>
      <c r="D227" s="27" t="s">
        <v>21</v>
      </c>
      <c r="E227" s="53">
        <v>1</v>
      </c>
      <c r="F227" s="25"/>
      <c r="G227" s="26"/>
      <c r="H227" s="113"/>
      <c r="I227" s="113"/>
    </row>
    <row r="228" spans="1:9" s="3" customFormat="1">
      <c r="A228" s="23" t="s">
        <v>1024</v>
      </c>
      <c r="B228" s="65" t="s">
        <v>156</v>
      </c>
      <c r="C228" s="65" t="s">
        <v>157</v>
      </c>
      <c r="D228" s="27" t="s">
        <v>21</v>
      </c>
      <c r="E228" s="53">
        <v>0.5</v>
      </c>
      <c r="F228" s="25"/>
      <c r="G228" s="26"/>
      <c r="H228" s="113"/>
      <c r="I228" s="113"/>
    </row>
    <row r="229" spans="1:9" s="3" customFormat="1">
      <c r="A229" s="23" t="s">
        <v>1025</v>
      </c>
      <c r="B229" s="65" t="s">
        <v>158</v>
      </c>
      <c r="C229" s="65" t="s">
        <v>159</v>
      </c>
      <c r="D229" s="27" t="s">
        <v>21</v>
      </c>
      <c r="E229" s="53">
        <v>0.1</v>
      </c>
      <c r="F229" s="25"/>
      <c r="G229" s="26"/>
      <c r="H229" s="113"/>
      <c r="I229" s="113"/>
    </row>
    <row r="230" spans="1:9" s="3" customFormat="1">
      <c r="A230" s="23" t="s">
        <v>1026</v>
      </c>
      <c r="B230" s="65" t="s">
        <v>160</v>
      </c>
      <c r="C230" s="65" t="s">
        <v>161</v>
      </c>
      <c r="D230" s="27" t="s">
        <v>21</v>
      </c>
      <c r="E230" s="53">
        <v>3</v>
      </c>
      <c r="F230" s="25"/>
      <c r="G230" s="26"/>
      <c r="H230" s="113"/>
      <c r="I230" s="113"/>
    </row>
    <row r="231" spans="1:9" s="3" customFormat="1">
      <c r="A231" s="23" t="s">
        <v>1027</v>
      </c>
      <c r="B231" s="65" t="s">
        <v>163</v>
      </c>
      <c r="C231" s="65" t="s">
        <v>164</v>
      </c>
      <c r="D231" s="27" t="s">
        <v>21</v>
      </c>
      <c r="E231" s="53">
        <v>0.2</v>
      </c>
      <c r="F231" s="25"/>
      <c r="G231" s="26"/>
      <c r="H231" s="113"/>
      <c r="I231" s="113"/>
    </row>
    <row r="232" spans="1:9" s="3" customFormat="1" ht="25.5">
      <c r="A232" s="23" t="s">
        <v>1028</v>
      </c>
      <c r="B232" s="65" t="s">
        <v>165</v>
      </c>
      <c r="C232" s="65" t="s">
        <v>166</v>
      </c>
      <c r="D232" s="27" t="s">
        <v>21</v>
      </c>
      <c r="E232" s="53">
        <v>2.8</v>
      </c>
      <c r="F232" s="25"/>
      <c r="G232" s="26"/>
      <c r="H232" s="113"/>
      <c r="I232" s="113"/>
    </row>
    <row r="233" spans="1:9" s="3" customFormat="1">
      <c r="A233" s="23" t="s">
        <v>1029</v>
      </c>
      <c r="B233" s="65" t="s">
        <v>167</v>
      </c>
      <c r="C233" s="65" t="s">
        <v>168</v>
      </c>
      <c r="D233" s="27" t="s">
        <v>21</v>
      </c>
      <c r="E233" s="53">
        <v>1</v>
      </c>
      <c r="F233" s="25"/>
      <c r="G233" s="26"/>
      <c r="H233" s="113"/>
      <c r="I233" s="113"/>
    </row>
    <row r="234" spans="1:9" s="3" customFormat="1" ht="38.25">
      <c r="A234" s="23" t="s">
        <v>1030</v>
      </c>
      <c r="B234" s="65" t="s">
        <v>169</v>
      </c>
      <c r="C234" s="65" t="s">
        <v>170</v>
      </c>
      <c r="D234" s="27" t="s">
        <v>61</v>
      </c>
      <c r="E234" s="53">
        <v>10</v>
      </c>
      <c r="F234" s="25"/>
      <c r="G234" s="26"/>
      <c r="H234" s="113"/>
      <c r="I234" s="113"/>
    </row>
    <row r="235" spans="1:9" s="3" customFormat="1" ht="25.5">
      <c r="A235" s="23" t="s">
        <v>1031</v>
      </c>
      <c r="B235" s="65" t="s">
        <v>171</v>
      </c>
      <c r="C235" s="65" t="s">
        <v>172</v>
      </c>
      <c r="D235" s="27" t="s">
        <v>38</v>
      </c>
      <c r="E235" s="53">
        <v>16</v>
      </c>
      <c r="F235" s="25"/>
      <c r="G235" s="26"/>
      <c r="H235" s="113"/>
      <c r="I235" s="113"/>
    </row>
    <row r="236" spans="1:9" s="3" customFormat="1">
      <c r="A236" s="23" t="s">
        <v>1032</v>
      </c>
      <c r="B236" s="65" t="s">
        <v>173</v>
      </c>
      <c r="C236" s="65" t="s">
        <v>137</v>
      </c>
      <c r="D236" s="27" t="s">
        <v>21</v>
      </c>
      <c r="E236" s="53">
        <v>0.5</v>
      </c>
      <c r="F236" s="25"/>
      <c r="G236" s="26"/>
      <c r="H236" s="113"/>
      <c r="I236" s="113"/>
    </row>
    <row r="237" spans="1:9" s="3" customFormat="1" ht="25.5">
      <c r="A237" s="23" t="s">
        <v>1033</v>
      </c>
      <c r="B237" s="65" t="s">
        <v>174</v>
      </c>
      <c r="C237" s="65" t="s">
        <v>175</v>
      </c>
      <c r="D237" s="27" t="s">
        <v>38</v>
      </c>
      <c r="E237" s="53">
        <v>5</v>
      </c>
      <c r="F237" s="25"/>
      <c r="G237" s="26"/>
      <c r="H237" s="113"/>
      <c r="I237" s="113"/>
    </row>
    <row r="238" spans="1:9" s="3" customFormat="1" ht="25.5">
      <c r="A238" s="23" t="s">
        <v>1034</v>
      </c>
      <c r="B238" s="65" t="s">
        <v>176</v>
      </c>
      <c r="C238" s="65" t="s">
        <v>177</v>
      </c>
      <c r="D238" s="27" t="s">
        <v>38</v>
      </c>
      <c r="E238" s="53">
        <v>45</v>
      </c>
      <c r="F238" s="25"/>
      <c r="G238" s="26"/>
      <c r="H238" s="113"/>
      <c r="I238" s="113"/>
    </row>
    <row r="239" spans="1:9" s="3" customFormat="1" ht="25.5">
      <c r="A239" s="23" t="s">
        <v>1035</v>
      </c>
      <c r="B239" s="65" t="s">
        <v>178</v>
      </c>
      <c r="C239" s="65" t="s">
        <v>179</v>
      </c>
      <c r="D239" s="27" t="s">
        <v>38</v>
      </c>
      <c r="E239" s="53">
        <v>12</v>
      </c>
      <c r="F239" s="25"/>
      <c r="G239" s="26"/>
      <c r="H239" s="113"/>
      <c r="I239" s="113"/>
    </row>
    <row r="240" spans="1:9" s="3" customFormat="1">
      <c r="A240" s="23" t="s">
        <v>1036</v>
      </c>
      <c r="B240" s="65" t="s">
        <v>180</v>
      </c>
      <c r="C240" s="65" t="s">
        <v>181</v>
      </c>
      <c r="D240" s="27" t="s">
        <v>21</v>
      </c>
      <c r="E240" s="53">
        <v>0.5</v>
      </c>
      <c r="F240" s="25"/>
      <c r="G240" s="26"/>
      <c r="H240" s="113"/>
      <c r="I240" s="113"/>
    </row>
    <row r="241" spans="1:9" s="3" customFormat="1">
      <c r="A241" s="23" t="s">
        <v>1037</v>
      </c>
      <c r="B241" s="65" t="s">
        <v>182</v>
      </c>
      <c r="C241" s="65" t="s">
        <v>183</v>
      </c>
      <c r="D241" s="27" t="s">
        <v>21</v>
      </c>
      <c r="E241" s="53">
        <v>7</v>
      </c>
      <c r="F241" s="25"/>
      <c r="G241" s="26"/>
      <c r="H241" s="113"/>
      <c r="I241" s="113"/>
    </row>
    <row r="242" spans="1:9" s="3" customFormat="1">
      <c r="A242" s="23" t="s">
        <v>1038</v>
      </c>
      <c r="B242" s="65" t="s">
        <v>184</v>
      </c>
      <c r="C242" s="65" t="s">
        <v>185</v>
      </c>
      <c r="D242" s="27" t="s">
        <v>21</v>
      </c>
      <c r="E242" s="53">
        <v>0.1</v>
      </c>
      <c r="F242" s="25"/>
      <c r="G242" s="26"/>
      <c r="H242" s="113"/>
      <c r="I242" s="113"/>
    </row>
    <row r="243" spans="1:9" s="3" customFormat="1">
      <c r="A243" s="23" t="s">
        <v>1039</v>
      </c>
      <c r="B243" s="65" t="s">
        <v>186</v>
      </c>
      <c r="C243" s="65" t="s">
        <v>187</v>
      </c>
      <c r="D243" s="27" t="s">
        <v>21</v>
      </c>
      <c r="E243" s="53">
        <v>0.5</v>
      </c>
      <c r="F243" s="25"/>
      <c r="G243" s="26"/>
      <c r="H243" s="113"/>
      <c r="I243" s="113"/>
    </row>
    <row r="244" spans="1:9" s="3" customFormat="1">
      <c r="A244" s="23" t="s">
        <v>1040</v>
      </c>
      <c r="B244" s="65" t="s">
        <v>190</v>
      </c>
      <c r="C244" s="65" t="s">
        <v>191</v>
      </c>
      <c r="D244" s="27" t="s">
        <v>21</v>
      </c>
      <c r="E244" s="53">
        <v>0.3</v>
      </c>
      <c r="F244" s="25"/>
      <c r="G244" s="26"/>
      <c r="H244" s="113"/>
      <c r="I244" s="113"/>
    </row>
    <row r="245" spans="1:9" s="3" customFormat="1">
      <c r="A245" s="23" t="s">
        <v>1041</v>
      </c>
      <c r="B245" s="65" t="s">
        <v>194</v>
      </c>
      <c r="C245" s="65" t="s">
        <v>195</v>
      </c>
      <c r="D245" s="27" t="s">
        <v>21</v>
      </c>
      <c r="E245" s="53">
        <v>1</v>
      </c>
      <c r="F245" s="25"/>
      <c r="G245" s="26"/>
      <c r="H245" s="113"/>
      <c r="I245" s="113"/>
    </row>
    <row r="246" spans="1:9" s="3" customFormat="1" ht="25.5">
      <c r="A246" s="23" t="s">
        <v>1042</v>
      </c>
      <c r="B246" s="65" t="s">
        <v>196</v>
      </c>
      <c r="C246" s="65" t="s">
        <v>197</v>
      </c>
      <c r="D246" s="27" t="s">
        <v>21</v>
      </c>
      <c r="E246" s="53">
        <v>0.5</v>
      </c>
      <c r="F246" s="25"/>
      <c r="G246" s="26"/>
      <c r="H246" s="113"/>
      <c r="I246" s="113"/>
    </row>
    <row r="247" spans="1:9" s="3" customFormat="1">
      <c r="A247" s="23" t="s">
        <v>1043</v>
      </c>
      <c r="B247" s="65" t="s">
        <v>198</v>
      </c>
      <c r="C247" s="65" t="s">
        <v>199</v>
      </c>
      <c r="D247" s="27" t="s">
        <v>21</v>
      </c>
      <c r="E247" s="53">
        <v>0.5</v>
      </c>
      <c r="F247" s="25"/>
      <c r="G247" s="26"/>
      <c r="H247" s="113"/>
      <c r="I247" s="113"/>
    </row>
    <row r="248" spans="1:9" s="3" customFormat="1" ht="25.5">
      <c r="A248" s="23" t="s">
        <v>1044</v>
      </c>
      <c r="B248" s="65" t="s">
        <v>200</v>
      </c>
      <c r="C248" s="65" t="s">
        <v>197</v>
      </c>
      <c r="D248" s="27" t="s">
        <v>21</v>
      </c>
      <c r="E248" s="53">
        <v>0.3</v>
      </c>
      <c r="F248" s="25"/>
      <c r="G248" s="26"/>
      <c r="H248" s="113"/>
      <c r="I248" s="113"/>
    </row>
    <row r="249" spans="1:9" s="3" customFormat="1" ht="25.5">
      <c r="A249" s="23" t="s">
        <v>1045</v>
      </c>
      <c r="B249" s="65" t="s">
        <v>201</v>
      </c>
      <c r="C249" s="65" t="s">
        <v>202</v>
      </c>
      <c r="D249" s="27" t="s">
        <v>21</v>
      </c>
      <c r="E249" s="53">
        <v>0.2</v>
      </c>
      <c r="F249" s="25"/>
      <c r="G249" s="26"/>
      <c r="H249" s="113"/>
      <c r="I249" s="113"/>
    </row>
    <row r="250" spans="1:9" s="3" customFormat="1">
      <c r="A250" s="23" t="s">
        <v>1046</v>
      </c>
      <c r="B250" s="65" t="s">
        <v>203</v>
      </c>
      <c r="C250" s="65" t="s">
        <v>204</v>
      </c>
      <c r="D250" s="27" t="s">
        <v>21</v>
      </c>
      <c r="E250" s="53">
        <v>0.5</v>
      </c>
      <c r="F250" s="25"/>
      <c r="G250" s="26"/>
      <c r="H250" s="113"/>
      <c r="I250" s="113"/>
    </row>
    <row r="251" spans="1:9" s="3" customFormat="1">
      <c r="A251" s="23" t="s">
        <v>1047</v>
      </c>
      <c r="B251" s="65" t="s">
        <v>209</v>
      </c>
      <c r="C251" s="65" t="s">
        <v>210</v>
      </c>
      <c r="D251" s="27" t="s">
        <v>21</v>
      </c>
      <c r="E251" s="53">
        <v>0.2</v>
      </c>
      <c r="F251" s="25"/>
      <c r="G251" s="26"/>
      <c r="H251" s="113"/>
      <c r="I251" s="113"/>
    </row>
    <row r="252" spans="1:9" s="3" customFormat="1">
      <c r="A252" s="23" t="s">
        <v>1048</v>
      </c>
      <c r="B252" s="65" t="s">
        <v>211</v>
      </c>
      <c r="C252" s="65" t="s">
        <v>212</v>
      </c>
      <c r="D252" s="27" t="s">
        <v>21</v>
      </c>
      <c r="E252" s="53">
        <v>0.2</v>
      </c>
      <c r="F252" s="25"/>
      <c r="G252" s="26"/>
      <c r="H252" s="113"/>
      <c r="I252" s="113"/>
    </row>
    <row r="253" spans="1:9" s="3" customFormat="1">
      <c r="A253" s="23" t="s">
        <v>1049</v>
      </c>
      <c r="B253" s="65" t="s">
        <v>213</v>
      </c>
      <c r="C253" s="65" t="s">
        <v>214</v>
      </c>
      <c r="D253" s="27" t="s">
        <v>21</v>
      </c>
      <c r="E253" s="53">
        <v>1</v>
      </c>
      <c r="F253" s="25"/>
      <c r="G253" s="26"/>
      <c r="H253" s="113"/>
      <c r="I253" s="113"/>
    </row>
    <row r="254" spans="1:9" s="3" customFormat="1">
      <c r="A254" s="23" t="s">
        <v>1050</v>
      </c>
      <c r="B254" s="65" t="s">
        <v>215</v>
      </c>
      <c r="C254" s="65" t="s">
        <v>216</v>
      </c>
      <c r="D254" s="27" t="s">
        <v>21</v>
      </c>
      <c r="E254" s="53">
        <v>0.5</v>
      </c>
      <c r="F254" s="25"/>
      <c r="G254" s="26"/>
      <c r="H254" s="113"/>
      <c r="I254" s="113"/>
    </row>
    <row r="255" spans="1:9" s="3" customFormat="1">
      <c r="A255" s="23" t="s">
        <v>1051</v>
      </c>
      <c r="B255" s="65" t="s">
        <v>217</v>
      </c>
      <c r="C255" s="65" t="s">
        <v>218</v>
      </c>
      <c r="D255" s="27" t="s">
        <v>21</v>
      </c>
      <c r="E255" s="53">
        <v>0.2</v>
      </c>
      <c r="F255" s="25"/>
      <c r="G255" s="26"/>
      <c r="H255" s="113"/>
      <c r="I255" s="113"/>
    </row>
    <row r="256" spans="1:9" s="3" customFormat="1">
      <c r="A256" s="23" t="s">
        <v>1052</v>
      </c>
      <c r="B256" s="65" t="s">
        <v>219</v>
      </c>
      <c r="C256" s="65" t="s">
        <v>220</v>
      </c>
      <c r="D256" s="27" t="s">
        <v>21</v>
      </c>
      <c r="E256" s="53">
        <v>0.5</v>
      </c>
      <c r="F256" s="25"/>
      <c r="G256" s="26"/>
      <c r="H256" s="113"/>
      <c r="I256" s="113"/>
    </row>
    <row r="257" spans="1:9" s="3" customFormat="1">
      <c r="A257" s="23" t="s">
        <v>1053</v>
      </c>
      <c r="B257" s="65" t="s">
        <v>221</v>
      </c>
      <c r="C257" s="65" t="s">
        <v>223</v>
      </c>
      <c r="D257" s="27" t="s">
        <v>21</v>
      </c>
      <c r="E257" s="53">
        <v>0.3</v>
      </c>
      <c r="F257" s="33"/>
      <c r="G257" s="26"/>
      <c r="H257" s="113"/>
      <c r="I257" s="113"/>
    </row>
    <row r="258" spans="1:9" s="3" customFormat="1">
      <c r="A258" s="23" t="s">
        <v>1054</v>
      </c>
      <c r="B258" s="65" t="s">
        <v>224</v>
      </c>
      <c r="C258" s="65" t="s">
        <v>225</v>
      </c>
      <c r="D258" s="27" t="s">
        <v>21</v>
      </c>
      <c r="E258" s="53">
        <v>0.4</v>
      </c>
      <c r="F258" s="25"/>
      <c r="G258" s="26"/>
      <c r="H258" s="113"/>
      <c r="I258" s="113"/>
    </row>
    <row r="259" spans="1:9" s="3" customFormat="1" ht="25.5">
      <c r="A259" s="23" t="s">
        <v>1055</v>
      </c>
      <c r="B259" s="65" t="s">
        <v>226</v>
      </c>
      <c r="C259" s="65" t="s">
        <v>227</v>
      </c>
      <c r="D259" s="27" t="s">
        <v>38</v>
      </c>
      <c r="E259" s="53">
        <v>1</v>
      </c>
      <c r="F259" s="25"/>
      <c r="G259" s="26"/>
      <c r="H259" s="113"/>
      <c r="I259" s="113"/>
    </row>
    <row r="260" spans="1:9" s="3" customFormat="1" ht="25.5">
      <c r="A260" s="23" t="s">
        <v>1056</v>
      </c>
      <c r="B260" s="65" t="s">
        <v>228</v>
      </c>
      <c r="C260" s="65" t="s">
        <v>229</v>
      </c>
      <c r="D260" s="27" t="s">
        <v>21</v>
      </c>
      <c r="E260" s="53">
        <v>0.1</v>
      </c>
      <c r="F260" s="25"/>
      <c r="G260" s="26"/>
      <c r="H260" s="113"/>
      <c r="I260" s="113"/>
    </row>
    <row r="261" spans="1:9" s="3" customFormat="1" ht="25.5">
      <c r="A261" s="23" t="s">
        <v>1057</v>
      </c>
      <c r="B261" s="65" t="s">
        <v>230</v>
      </c>
      <c r="C261" s="65" t="s">
        <v>231</v>
      </c>
      <c r="D261" s="27" t="s">
        <v>21</v>
      </c>
      <c r="E261" s="53">
        <v>0.2</v>
      </c>
      <c r="F261" s="25"/>
      <c r="G261" s="26"/>
      <c r="H261" s="113"/>
      <c r="I261" s="113"/>
    </row>
    <row r="262" spans="1:9" s="3" customFormat="1" ht="25.5">
      <c r="A262" s="23" t="s">
        <v>1058</v>
      </c>
      <c r="B262" s="65" t="s">
        <v>232</v>
      </c>
      <c r="C262" s="65" t="s">
        <v>233</v>
      </c>
      <c r="D262" s="27" t="s">
        <v>38</v>
      </c>
      <c r="E262" s="53">
        <v>1</v>
      </c>
      <c r="F262" s="25"/>
      <c r="G262" s="26"/>
      <c r="H262" s="113"/>
      <c r="I262" s="113"/>
    </row>
    <row r="263" spans="1:9" s="3" customFormat="1" ht="25.5">
      <c r="A263" s="23" t="s">
        <v>1059</v>
      </c>
      <c r="B263" s="65" t="s">
        <v>234</v>
      </c>
      <c r="C263" s="65" t="s">
        <v>235</v>
      </c>
      <c r="D263" s="27" t="s">
        <v>38</v>
      </c>
      <c r="E263" s="53">
        <v>1</v>
      </c>
      <c r="F263" s="25"/>
      <c r="G263" s="26"/>
      <c r="H263" s="113"/>
      <c r="I263" s="113"/>
    </row>
    <row r="264" spans="1:9" s="3" customFormat="1" ht="25.5">
      <c r="A264" s="23" t="s">
        <v>1060</v>
      </c>
      <c r="B264" s="65" t="s">
        <v>238</v>
      </c>
      <c r="C264" s="65" t="s">
        <v>239</v>
      </c>
      <c r="D264" s="27" t="s">
        <v>21</v>
      </c>
      <c r="E264" s="53">
        <v>20</v>
      </c>
      <c r="F264" s="25"/>
      <c r="G264" s="26"/>
      <c r="H264" s="113"/>
      <c r="I264" s="113"/>
    </row>
    <row r="265" spans="1:9" s="3" customFormat="1">
      <c r="A265" s="23" t="s">
        <v>1061</v>
      </c>
      <c r="B265" s="65" t="s">
        <v>240</v>
      </c>
      <c r="C265" s="65" t="s">
        <v>241</v>
      </c>
      <c r="D265" s="27" t="s">
        <v>21</v>
      </c>
      <c r="E265" s="53">
        <v>0.2</v>
      </c>
      <c r="F265" s="25"/>
      <c r="G265" s="26"/>
      <c r="H265" s="113"/>
      <c r="I265" s="113"/>
    </row>
    <row r="266" spans="1:9" s="3" customFormat="1" ht="25.5">
      <c r="A266" s="23" t="s">
        <v>1062</v>
      </c>
      <c r="B266" s="65" t="s">
        <v>242</v>
      </c>
      <c r="C266" s="65" t="s">
        <v>243</v>
      </c>
      <c r="D266" s="27" t="s">
        <v>21</v>
      </c>
      <c r="E266" s="53">
        <v>0.1</v>
      </c>
      <c r="F266" s="25"/>
      <c r="G266" s="26"/>
      <c r="H266" s="113"/>
      <c r="I266" s="113"/>
    </row>
    <row r="267" spans="1:9" s="3" customFormat="1">
      <c r="A267" s="23" t="s">
        <v>1063</v>
      </c>
      <c r="B267" s="65" t="s">
        <v>246</v>
      </c>
      <c r="C267" s="65" t="s">
        <v>247</v>
      </c>
      <c r="D267" s="27" t="s">
        <v>21</v>
      </c>
      <c r="E267" s="53">
        <v>0.2</v>
      </c>
      <c r="F267" s="25"/>
      <c r="G267" s="26"/>
      <c r="H267" s="113"/>
      <c r="I267" s="113"/>
    </row>
    <row r="268" spans="1:9" s="3" customFormat="1">
      <c r="A268" s="23" t="s">
        <v>1064</v>
      </c>
      <c r="B268" s="65" t="s">
        <v>250</v>
      </c>
      <c r="C268" s="65" t="s">
        <v>251</v>
      </c>
      <c r="D268" s="27" t="s">
        <v>21</v>
      </c>
      <c r="E268" s="53">
        <v>0.3</v>
      </c>
      <c r="F268" s="25"/>
      <c r="G268" s="26"/>
      <c r="H268" s="113"/>
      <c r="I268" s="113"/>
    </row>
    <row r="269" spans="1:9" s="3" customFormat="1">
      <c r="A269" s="23" t="s">
        <v>1065</v>
      </c>
      <c r="B269" s="65" t="s">
        <v>255</v>
      </c>
      <c r="C269" s="65" t="s">
        <v>256</v>
      </c>
      <c r="D269" s="27" t="s">
        <v>21</v>
      </c>
      <c r="E269" s="53">
        <v>4</v>
      </c>
      <c r="F269" s="25"/>
      <c r="G269" s="26"/>
      <c r="H269" s="113"/>
      <c r="I269" s="113"/>
    </row>
    <row r="270" spans="1:9" s="3" customFormat="1" ht="25.5">
      <c r="A270" s="23" t="s">
        <v>1066</v>
      </c>
      <c r="B270" s="65" t="s">
        <v>257</v>
      </c>
      <c r="C270" s="65" t="s">
        <v>258</v>
      </c>
      <c r="D270" s="27" t="s">
        <v>21</v>
      </c>
      <c r="E270" s="53">
        <v>1</v>
      </c>
      <c r="F270" s="25"/>
      <c r="G270" s="26"/>
      <c r="H270" s="113"/>
      <c r="I270" s="113"/>
    </row>
    <row r="271" spans="1:9" s="3" customFormat="1">
      <c r="A271" s="23" t="s">
        <v>1067</v>
      </c>
      <c r="B271" s="65" t="s">
        <v>259</v>
      </c>
      <c r="C271" s="65" t="s">
        <v>260</v>
      </c>
      <c r="D271" s="27" t="s">
        <v>21</v>
      </c>
      <c r="E271" s="53">
        <v>0.2</v>
      </c>
      <c r="F271" s="25"/>
      <c r="G271" s="26"/>
      <c r="H271" s="113"/>
      <c r="I271" s="113"/>
    </row>
    <row r="272" spans="1:9" s="3" customFormat="1">
      <c r="A272" s="23" t="s">
        <v>1068</v>
      </c>
      <c r="B272" s="65" t="s">
        <v>261</v>
      </c>
      <c r="C272" s="65" t="s">
        <v>262</v>
      </c>
      <c r="D272" s="27" t="s">
        <v>21</v>
      </c>
      <c r="E272" s="53">
        <v>5</v>
      </c>
      <c r="F272" s="25"/>
      <c r="G272" s="26"/>
      <c r="H272" s="113"/>
      <c r="I272" s="113"/>
    </row>
    <row r="273" spans="1:9" s="3" customFormat="1">
      <c r="A273" s="23" t="s">
        <v>1069</v>
      </c>
      <c r="B273" s="65" t="s">
        <v>263</v>
      </c>
      <c r="C273" s="65" t="s">
        <v>264</v>
      </c>
      <c r="D273" s="27" t="s">
        <v>21</v>
      </c>
      <c r="E273" s="53">
        <v>0.1</v>
      </c>
      <c r="F273" s="25"/>
      <c r="G273" s="26"/>
      <c r="H273" s="113"/>
      <c r="I273" s="113"/>
    </row>
    <row r="274" spans="1:9" s="3" customFormat="1">
      <c r="A274" s="23" t="s">
        <v>1070</v>
      </c>
      <c r="B274" s="65" t="s">
        <v>267</v>
      </c>
      <c r="C274" s="65" t="s">
        <v>268</v>
      </c>
      <c r="D274" s="27" t="s">
        <v>269</v>
      </c>
      <c r="E274" s="53">
        <v>10</v>
      </c>
      <c r="F274" s="25"/>
      <c r="G274" s="26"/>
      <c r="H274" s="113"/>
      <c r="I274" s="113"/>
    </row>
    <row r="275" spans="1:9" s="3" customFormat="1">
      <c r="A275" s="23" t="s">
        <v>1071</v>
      </c>
      <c r="B275" s="65" t="s">
        <v>270</v>
      </c>
      <c r="C275" s="65" t="s">
        <v>271</v>
      </c>
      <c r="D275" s="27" t="s">
        <v>269</v>
      </c>
      <c r="E275" s="53">
        <v>10</v>
      </c>
      <c r="F275" s="25"/>
      <c r="G275" s="26"/>
      <c r="H275" s="113"/>
      <c r="I275" s="113"/>
    </row>
    <row r="276" spans="1:9" s="3" customFormat="1" ht="25.5">
      <c r="A276" s="23" t="s">
        <v>1072</v>
      </c>
      <c r="B276" s="65" t="s">
        <v>272</v>
      </c>
      <c r="C276" s="65" t="s">
        <v>273</v>
      </c>
      <c r="D276" s="27" t="s">
        <v>38</v>
      </c>
      <c r="E276" s="53">
        <v>15</v>
      </c>
      <c r="F276" s="25"/>
      <c r="G276" s="26"/>
      <c r="H276" s="113"/>
      <c r="I276" s="113"/>
    </row>
    <row r="277" spans="1:9" s="3" customFormat="1" ht="25.5">
      <c r="A277" s="23" t="s">
        <v>1073</v>
      </c>
      <c r="B277" s="65" t="s">
        <v>274</v>
      </c>
      <c r="C277" s="65" t="s">
        <v>275</v>
      </c>
      <c r="D277" s="27" t="s">
        <v>38</v>
      </c>
      <c r="E277" s="53">
        <v>5</v>
      </c>
      <c r="F277" s="25"/>
      <c r="G277" s="26"/>
      <c r="H277" s="113"/>
      <c r="I277" s="113"/>
    </row>
    <row r="278" spans="1:9" s="3" customFormat="1" ht="25.5">
      <c r="A278" s="23" t="s">
        <v>1074</v>
      </c>
      <c r="B278" s="65" t="s">
        <v>276</v>
      </c>
      <c r="C278" s="65" t="s">
        <v>277</v>
      </c>
      <c r="D278" s="27" t="s">
        <v>38</v>
      </c>
      <c r="E278" s="53">
        <v>5</v>
      </c>
      <c r="F278" s="25"/>
      <c r="G278" s="26"/>
      <c r="H278" s="113"/>
      <c r="I278" s="113"/>
    </row>
    <row r="279" spans="1:9" s="3" customFormat="1" ht="25.5">
      <c r="A279" s="23" t="s">
        <v>1075</v>
      </c>
      <c r="B279" s="65" t="s">
        <v>278</v>
      </c>
      <c r="C279" s="65" t="s">
        <v>279</v>
      </c>
      <c r="D279" s="27" t="s">
        <v>38</v>
      </c>
      <c r="E279" s="53">
        <v>1</v>
      </c>
      <c r="F279" s="25"/>
      <c r="G279" s="26"/>
      <c r="H279" s="113"/>
      <c r="I279" s="113"/>
    </row>
    <row r="280" spans="1:9" s="3" customFormat="1" ht="25.5">
      <c r="A280" s="23" t="s">
        <v>1076</v>
      </c>
      <c r="B280" s="65" t="s">
        <v>280</v>
      </c>
      <c r="C280" s="65" t="s">
        <v>281</v>
      </c>
      <c r="D280" s="27" t="s">
        <v>38</v>
      </c>
      <c r="E280" s="53">
        <v>1</v>
      </c>
      <c r="F280" s="25"/>
      <c r="G280" s="26"/>
      <c r="H280" s="113"/>
      <c r="I280" s="113"/>
    </row>
    <row r="281" spans="1:9" s="3" customFormat="1" ht="25.5">
      <c r="A281" s="23" t="s">
        <v>1077</v>
      </c>
      <c r="B281" s="65" t="s">
        <v>282</v>
      </c>
      <c r="C281" s="65" t="s">
        <v>283</v>
      </c>
      <c r="D281" s="27" t="s">
        <v>61</v>
      </c>
      <c r="E281" s="53">
        <v>16</v>
      </c>
      <c r="F281" s="25"/>
      <c r="G281" s="26"/>
      <c r="H281" s="113"/>
      <c r="I281" s="113"/>
    </row>
    <row r="282" spans="1:9" s="3" customFormat="1">
      <c r="A282" s="23" t="s">
        <v>1078</v>
      </c>
      <c r="B282" s="65" t="s">
        <v>284</v>
      </c>
      <c r="C282" s="65" t="s">
        <v>285</v>
      </c>
      <c r="D282" s="27" t="s">
        <v>21</v>
      </c>
      <c r="E282" s="53">
        <v>0.2</v>
      </c>
      <c r="F282" s="25"/>
      <c r="G282" s="26"/>
      <c r="H282" s="113"/>
      <c r="I282" s="113"/>
    </row>
    <row r="283" spans="1:9" s="3" customFormat="1">
      <c r="A283" s="23" t="s">
        <v>1079</v>
      </c>
      <c r="B283" s="65" t="s">
        <v>286</v>
      </c>
      <c r="C283" s="65" t="s">
        <v>287</v>
      </c>
      <c r="D283" s="27" t="s">
        <v>21</v>
      </c>
      <c r="E283" s="53">
        <v>0.5</v>
      </c>
      <c r="F283" s="25"/>
      <c r="G283" s="26"/>
      <c r="H283" s="113"/>
      <c r="I283" s="113"/>
    </row>
    <row r="284" spans="1:9" s="3" customFormat="1">
      <c r="A284" s="23" t="s">
        <v>1080</v>
      </c>
      <c r="B284" s="65" t="s">
        <v>288</v>
      </c>
      <c r="C284" s="65" t="s">
        <v>289</v>
      </c>
      <c r="D284" s="27" t="s">
        <v>5</v>
      </c>
      <c r="E284" s="53">
        <v>3</v>
      </c>
      <c r="F284" s="25"/>
      <c r="G284" s="26"/>
      <c r="H284" s="113"/>
      <c r="I284" s="113"/>
    </row>
    <row r="285" spans="1:9" s="3" customFormat="1">
      <c r="A285" s="23" t="s">
        <v>1081</v>
      </c>
      <c r="B285" s="65" t="s">
        <v>290</v>
      </c>
      <c r="C285" s="65" t="s">
        <v>291</v>
      </c>
      <c r="D285" s="27" t="s">
        <v>21</v>
      </c>
      <c r="E285" s="53">
        <v>0.5</v>
      </c>
      <c r="F285" s="25"/>
      <c r="G285" s="26"/>
      <c r="H285" s="113"/>
      <c r="I285" s="113"/>
    </row>
    <row r="286" spans="1:9" s="3" customFormat="1" ht="25.5">
      <c r="A286" s="23" t="s">
        <v>1082</v>
      </c>
      <c r="B286" s="65" t="s">
        <v>292</v>
      </c>
      <c r="C286" s="65" t="s">
        <v>293</v>
      </c>
      <c r="D286" s="27" t="s">
        <v>38</v>
      </c>
      <c r="E286" s="53">
        <v>20</v>
      </c>
      <c r="F286" s="25"/>
      <c r="G286" s="26"/>
      <c r="H286" s="113"/>
      <c r="I286" s="113"/>
    </row>
    <row r="287" spans="1:9" s="3" customFormat="1" ht="38.25">
      <c r="A287" s="23" t="s">
        <v>1083</v>
      </c>
      <c r="B287" s="65" t="s">
        <v>296</v>
      </c>
      <c r="C287" s="65" t="s">
        <v>298</v>
      </c>
      <c r="D287" s="27" t="s">
        <v>21</v>
      </c>
      <c r="E287" s="53">
        <v>0.3</v>
      </c>
      <c r="F287" s="25"/>
      <c r="G287" s="26"/>
      <c r="H287" s="113"/>
      <c r="I287" s="113"/>
    </row>
    <row r="288" spans="1:9" s="3" customFormat="1">
      <c r="A288" s="23" t="s">
        <v>1084</v>
      </c>
      <c r="B288" s="65" t="s">
        <v>299</v>
      </c>
      <c r="C288" s="65" t="s">
        <v>300</v>
      </c>
      <c r="D288" s="27" t="s">
        <v>21</v>
      </c>
      <c r="E288" s="53">
        <v>1</v>
      </c>
      <c r="F288" s="25"/>
      <c r="G288" s="26"/>
      <c r="H288" s="113"/>
      <c r="I288" s="113"/>
    </row>
    <row r="289" spans="1:9" s="3" customFormat="1">
      <c r="A289" s="23" t="s">
        <v>1085</v>
      </c>
      <c r="B289" s="65" t="s">
        <v>301</v>
      </c>
      <c r="C289" s="65" t="s">
        <v>302</v>
      </c>
      <c r="D289" s="27" t="s">
        <v>21</v>
      </c>
      <c r="E289" s="53">
        <v>5</v>
      </c>
      <c r="F289" s="25"/>
      <c r="G289" s="26"/>
      <c r="H289" s="113"/>
      <c r="I289" s="113"/>
    </row>
    <row r="290" spans="1:9" s="3" customFormat="1">
      <c r="A290" s="23" t="s">
        <v>1086</v>
      </c>
      <c r="B290" s="65" t="s">
        <v>303</v>
      </c>
      <c r="C290" s="65" t="s">
        <v>304</v>
      </c>
      <c r="D290" s="27" t="s">
        <v>21</v>
      </c>
      <c r="E290" s="53">
        <v>1</v>
      </c>
      <c r="F290" s="25"/>
      <c r="G290" s="26"/>
      <c r="H290" s="113"/>
      <c r="I290" s="113"/>
    </row>
    <row r="291" spans="1:9" s="3" customFormat="1">
      <c r="A291" s="23" t="s">
        <v>1087</v>
      </c>
      <c r="B291" s="65" t="s">
        <v>305</v>
      </c>
      <c r="C291" s="65" t="s">
        <v>306</v>
      </c>
      <c r="D291" s="27" t="s">
        <v>21</v>
      </c>
      <c r="E291" s="53">
        <v>1.5</v>
      </c>
      <c r="F291" s="25"/>
      <c r="G291" s="26"/>
      <c r="H291" s="113"/>
      <c r="I291" s="113"/>
    </row>
    <row r="292" spans="1:9" s="3" customFormat="1">
      <c r="A292" s="23" t="s">
        <v>1088</v>
      </c>
      <c r="B292" s="65" t="s">
        <v>307</v>
      </c>
      <c r="C292" s="65" t="s">
        <v>308</v>
      </c>
      <c r="D292" s="27" t="s">
        <v>21</v>
      </c>
      <c r="E292" s="53">
        <v>1</v>
      </c>
      <c r="F292" s="25"/>
      <c r="G292" s="26"/>
      <c r="H292" s="113"/>
      <c r="I292" s="113"/>
    </row>
    <row r="293" spans="1:9" s="3" customFormat="1" ht="25.5">
      <c r="A293" s="23" t="s">
        <v>1089</v>
      </c>
      <c r="B293" s="65" t="s">
        <v>309</v>
      </c>
      <c r="C293" s="65" t="s">
        <v>310</v>
      </c>
      <c r="D293" s="27" t="s">
        <v>38</v>
      </c>
      <c r="E293" s="53">
        <v>1</v>
      </c>
      <c r="F293" s="25"/>
      <c r="G293" s="26"/>
      <c r="H293" s="113"/>
      <c r="I293" s="113"/>
    </row>
    <row r="294" spans="1:9" s="3" customFormat="1">
      <c r="A294" s="23" t="s">
        <v>1090</v>
      </c>
      <c r="B294" s="65" t="s">
        <v>311</v>
      </c>
      <c r="C294" s="65" t="s">
        <v>312</v>
      </c>
      <c r="D294" s="27" t="s">
        <v>21</v>
      </c>
      <c r="E294" s="53">
        <v>1</v>
      </c>
      <c r="F294" s="25"/>
      <c r="G294" s="26"/>
      <c r="H294" s="113"/>
      <c r="I294" s="113"/>
    </row>
    <row r="295" spans="1:9" s="3" customFormat="1" ht="25.5">
      <c r="A295" s="23" t="s">
        <v>1091</v>
      </c>
      <c r="B295" s="65" t="s">
        <v>313</v>
      </c>
      <c r="C295" s="65" t="s">
        <v>314</v>
      </c>
      <c r="D295" s="27" t="s">
        <v>38</v>
      </c>
      <c r="E295" s="53">
        <v>1</v>
      </c>
      <c r="F295" s="25"/>
      <c r="G295" s="26"/>
      <c r="H295" s="113"/>
      <c r="I295" s="113"/>
    </row>
    <row r="296" spans="1:9" s="3" customFormat="1">
      <c r="A296" s="23" t="s">
        <v>1092</v>
      </c>
      <c r="B296" s="65" t="s">
        <v>316</v>
      </c>
      <c r="C296" s="65" t="s">
        <v>317</v>
      </c>
      <c r="D296" s="27" t="s">
        <v>21</v>
      </c>
      <c r="E296" s="53">
        <v>10</v>
      </c>
      <c r="F296" s="25"/>
      <c r="G296" s="26"/>
      <c r="H296" s="113"/>
      <c r="I296" s="113"/>
    </row>
    <row r="297" spans="1:9" s="3" customFormat="1" ht="25.5">
      <c r="A297" s="23" t="s">
        <v>1093</v>
      </c>
      <c r="B297" s="65" t="s">
        <v>318</v>
      </c>
      <c r="C297" s="65" t="s">
        <v>319</v>
      </c>
      <c r="D297" s="27" t="s">
        <v>38</v>
      </c>
      <c r="E297" s="53">
        <v>1</v>
      </c>
      <c r="F297" s="25"/>
      <c r="G297" s="26"/>
      <c r="H297" s="113"/>
      <c r="I297" s="113"/>
    </row>
    <row r="298" spans="1:9" s="3" customFormat="1">
      <c r="A298" s="23" t="s">
        <v>1094</v>
      </c>
      <c r="B298" s="65" t="s">
        <v>320</v>
      </c>
      <c r="C298" s="65" t="s">
        <v>321</v>
      </c>
      <c r="D298" s="27" t="s">
        <v>142</v>
      </c>
      <c r="E298" s="53">
        <v>150</v>
      </c>
      <c r="F298" s="25"/>
      <c r="G298" s="26"/>
      <c r="H298" s="113"/>
      <c r="I298" s="113"/>
    </row>
    <row r="299" spans="1:9" s="3" customFormat="1" ht="25.5">
      <c r="A299" s="23" t="s">
        <v>1095</v>
      </c>
      <c r="B299" s="65" t="s">
        <v>323</v>
      </c>
      <c r="C299" s="65" t="s">
        <v>324</v>
      </c>
      <c r="D299" s="27" t="s">
        <v>38</v>
      </c>
      <c r="E299" s="53">
        <v>5</v>
      </c>
      <c r="F299" s="25"/>
      <c r="G299" s="26"/>
      <c r="H299" s="113"/>
      <c r="I299" s="113"/>
    </row>
    <row r="300" spans="1:9" s="3" customFormat="1" ht="25.5">
      <c r="A300" s="23" t="s">
        <v>1096</v>
      </c>
      <c r="B300" s="65" t="s">
        <v>325</v>
      </c>
      <c r="C300" s="65" t="s">
        <v>326</v>
      </c>
      <c r="D300" s="27" t="s">
        <v>38</v>
      </c>
      <c r="E300" s="53">
        <v>4</v>
      </c>
      <c r="F300" s="25"/>
      <c r="G300" s="26"/>
      <c r="H300" s="113"/>
      <c r="I300" s="113"/>
    </row>
    <row r="301" spans="1:9" s="3" customFormat="1" ht="25.5">
      <c r="A301" s="23" t="s">
        <v>1097</v>
      </c>
      <c r="B301" s="65" t="s">
        <v>327</v>
      </c>
      <c r="C301" s="65" t="s">
        <v>328</v>
      </c>
      <c r="D301" s="27" t="s">
        <v>38</v>
      </c>
      <c r="E301" s="53">
        <v>2</v>
      </c>
      <c r="F301" s="25"/>
      <c r="G301" s="26"/>
      <c r="H301" s="113"/>
      <c r="I301" s="113"/>
    </row>
    <row r="302" spans="1:9" s="3" customFormat="1" ht="25.5">
      <c r="A302" s="23" t="s">
        <v>1098</v>
      </c>
      <c r="B302" s="65" t="s">
        <v>329</v>
      </c>
      <c r="C302" s="65" t="s">
        <v>330</v>
      </c>
      <c r="D302" s="27" t="s">
        <v>21</v>
      </c>
      <c r="E302" s="53">
        <v>0.1</v>
      </c>
      <c r="F302" s="25"/>
      <c r="G302" s="26"/>
      <c r="H302" s="113"/>
      <c r="I302" s="113"/>
    </row>
    <row r="303" spans="1:9" s="3" customFormat="1" ht="38.25">
      <c r="A303" s="23" t="s">
        <v>1099</v>
      </c>
      <c r="B303" s="65" t="s">
        <v>331</v>
      </c>
      <c r="C303" s="65" t="s">
        <v>332</v>
      </c>
      <c r="D303" s="27" t="s">
        <v>38</v>
      </c>
      <c r="E303" s="53">
        <v>9</v>
      </c>
      <c r="F303" s="25"/>
      <c r="G303" s="26"/>
      <c r="H303" s="113"/>
      <c r="I303" s="113"/>
    </row>
    <row r="304" spans="1:9" s="3" customFormat="1">
      <c r="A304" s="23" t="s">
        <v>1100</v>
      </c>
      <c r="B304" s="65" t="s">
        <v>333</v>
      </c>
      <c r="C304" s="65" t="s">
        <v>334</v>
      </c>
      <c r="D304" s="27" t="s">
        <v>21</v>
      </c>
      <c r="E304" s="53">
        <v>0.3</v>
      </c>
      <c r="F304" s="25"/>
      <c r="G304" s="26"/>
      <c r="H304" s="113"/>
      <c r="I304" s="113"/>
    </row>
    <row r="305" spans="1:9" s="3" customFormat="1" ht="25.5">
      <c r="A305" s="23" t="s">
        <v>1101</v>
      </c>
      <c r="B305" s="65" t="s">
        <v>335</v>
      </c>
      <c r="C305" s="65" t="s">
        <v>336</v>
      </c>
      <c r="D305" s="27" t="s">
        <v>38</v>
      </c>
      <c r="E305" s="53">
        <v>9</v>
      </c>
      <c r="F305" s="25"/>
      <c r="G305" s="26"/>
      <c r="H305" s="113"/>
      <c r="I305" s="113"/>
    </row>
    <row r="306" spans="1:9" s="3" customFormat="1" ht="25.5">
      <c r="A306" s="23" t="s">
        <v>1102</v>
      </c>
      <c r="B306" s="65" t="s">
        <v>337</v>
      </c>
      <c r="C306" s="65" t="s">
        <v>338</v>
      </c>
      <c r="D306" s="27" t="s">
        <v>38</v>
      </c>
      <c r="E306" s="53">
        <v>9</v>
      </c>
      <c r="F306" s="25"/>
      <c r="G306" s="26"/>
      <c r="H306" s="113"/>
      <c r="I306" s="113"/>
    </row>
    <row r="307" spans="1:9" s="3" customFormat="1">
      <c r="A307" s="23" t="s">
        <v>1103</v>
      </c>
      <c r="B307" s="65" t="s">
        <v>339</v>
      </c>
      <c r="C307" s="65" t="s">
        <v>340</v>
      </c>
      <c r="D307" s="27" t="s">
        <v>21</v>
      </c>
      <c r="E307" s="53">
        <v>1</v>
      </c>
      <c r="F307" s="25"/>
      <c r="G307" s="26"/>
      <c r="H307" s="113"/>
      <c r="I307" s="113"/>
    </row>
    <row r="308" spans="1:9" s="3" customFormat="1" ht="25.5">
      <c r="A308" s="23" t="s">
        <v>1104</v>
      </c>
      <c r="B308" s="65" t="s">
        <v>341</v>
      </c>
      <c r="C308" s="65" t="s">
        <v>342</v>
      </c>
      <c r="D308" s="27" t="s">
        <v>38</v>
      </c>
      <c r="E308" s="53">
        <v>16</v>
      </c>
      <c r="F308" s="25"/>
      <c r="G308" s="26"/>
      <c r="H308" s="113"/>
      <c r="I308" s="113"/>
    </row>
    <row r="309" spans="1:9" s="3" customFormat="1" ht="25.5">
      <c r="A309" s="23" t="s">
        <v>1105</v>
      </c>
      <c r="B309" s="65" t="s">
        <v>345</v>
      </c>
      <c r="C309" s="65" t="s">
        <v>346</v>
      </c>
      <c r="D309" s="27" t="s">
        <v>21</v>
      </c>
      <c r="E309" s="53">
        <v>0.3</v>
      </c>
      <c r="F309" s="25"/>
      <c r="G309" s="26"/>
      <c r="H309" s="113"/>
      <c r="I309" s="113"/>
    </row>
    <row r="310" spans="1:9" s="3" customFormat="1">
      <c r="A310" s="23" t="s">
        <v>1106</v>
      </c>
      <c r="B310" s="65" t="s">
        <v>348</v>
      </c>
      <c r="C310" s="65" t="s">
        <v>349</v>
      </c>
      <c r="D310" s="27" t="s">
        <v>142</v>
      </c>
      <c r="E310" s="53">
        <v>2</v>
      </c>
      <c r="F310" s="25"/>
      <c r="G310" s="26"/>
      <c r="H310" s="113"/>
      <c r="I310" s="113"/>
    </row>
    <row r="311" spans="1:9" s="3" customFormat="1">
      <c r="A311" s="23" t="s">
        <v>1107</v>
      </c>
      <c r="B311" s="65" t="s">
        <v>350</v>
      </c>
      <c r="C311" s="65" t="s">
        <v>351</v>
      </c>
      <c r="D311" s="27" t="s">
        <v>21</v>
      </c>
      <c r="E311" s="53">
        <v>0.5</v>
      </c>
      <c r="F311" s="25"/>
      <c r="G311" s="26"/>
      <c r="H311" s="113"/>
      <c r="I311" s="113"/>
    </row>
    <row r="312" spans="1:9" s="3" customFormat="1" ht="38.25">
      <c r="A312" s="23" t="s">
        <v>1108</v>
      </c>
      <c r="B312" s="65" t="s">
        <v>352</v>
      </c>
      <c r="C312" s="65" t="s">
        <v>353</v>
      </c>
      <c r="D312" s="27" t="s">
        <v>38</v>
      </c>
      <c r="E312" s="53">
        <v>9</v>
      </c>
      <c r="F312" s="25"/>
      <c r="G312" s="26"/>
      <c r="H312" s="113"/>
      <c r="I312" s="113"/>
    </row>
    <row r="313" spans="1:9" s="3" customFormat="1" ht="38.25">
      <c r="A313" s="23" t="s">
        <v>1109</v>
      </c>
      <c r="B313" s="65" t="s">
        <v>354</v>
      </c>
      <c r="C313" s="65" t="s">
        <v>355</v>
      </c>
      <c r="D313" s="27" t="s">
        <v>38</v>
      </c>
      <c r="E313" s="53">
        <v>4</v>
      </c>
      <c r="F313" s="25"/>
      <c r="G313" s="26"/>
      <c r="H313" s="113"/>
      <c r="I313" s="113"/>
    </row>
    <row r="314" spans="1:9" s="3" customFormat="1" ht="25.5">
      <c r="A314" s="23" t="s">
        <v>1110</v>
      </c>
      <c r="B314" s="65" t="s">
        <v>356</v>
      </c>
      <c r="C314" s="65" t="s">
        <v>357</v>
      </c>
      <c r="D314" s="27" t="s">
        <v>38</v>
      </c>
      <c r="E314" s="53">
        <v>5</v>
      </c>
      <c r="F314" s="25"/>
      <c r="G314" s="26"/>
      <c r="H314" s="113"/>
      <c r="I314" s="113"/>
    </row>
    <row r="315" spans="1:9" s="3" customFormat="1" ht="25.5">
      <c r="A315" s="23" t="s">
        <v>1111</v>
      </c>
      <c r="B315" s="65" t="s">
        <v>358</v>
      </c>
      <c r="C315" s="65" t="s">
        <v>359</v>
      </c>
      <c r="D315" s="27" t="s">
        <v>38</v>
      </c>
      <c r="E315" s="53">
        <v>4</v>
      </c>
      <c r="F315" s="25"/>
      <c r="G315" s="26"/>
      <c r="H315" s="113"/>
      <c r="I315" s="113"/>
    </row>
    <row r="316" spans="1:9" s="3" customFormat="1" ht="38.25">
      <c r="A316" s="23" t="s">
        <v>1112</v>
      </c>
      <c r="B316" s="65" t="s">
        <v>360</v>
      </c>
      <c r="C316" s="65" t="s">
        <v>361</v>
      </c>
      <c r="D316" s="27" t="s">
        <v>142</v>
      </c>
      <c r="E316" s="53">
        <v>16</v>
      </c>
      <c r="F316" s="25"/>
      <c r="G316" s="26"/>
      <c r="H316" s="113"/>
      <c r="I316" s="124"/>
    </row>
    <row r="317" spans="1:9" s="3" customFormat="1">
      <c r="A317" s="23" t="s">
        <v>1113</v>
      </c>
      <c r="B317" s="65" t="s">
        <v>362</v>
      </c>
      <c r="C317" s="65" t="s">
        <v>363</v>
      </c>
      <c r="D317" s="27" t="s">
        <v>21</v>
      </c>
      <c r="E317" s="53">
        <v>0.5</v>
      </c>
      <c r="F317" s="25"/>
      <c r="G317" s="26"/>
      <c r="H317" s="113"/>
      <c r="I317" s="124"/>
    </row>
    <row r="318" spans="1:9" s="3" customFormat="1" ht="25.5">
      <c r="A318" s="23" t="s">
        <v>1114</v>
      </c>
      <c r="B318" s="65" t="s">
        <v>364</v>
      </c>
      <c r="C318" s="65" t="s">
        <v>365</v>
      </c>
      <c r="D318" s="27" t="s">
        <v>38</v>
      </c>
      <c r="E318" s="53">
        <v>13</v>
      </c>
      <c r="F318" s="25"/>
      <c r="G318" s="26"/>
      <c r="H318" s="113"/>
      <c r="I318" s="124"/>
    </row>
    <row r="319" spans="1:9" s="3" customFormat="1" ht="25.5">
      <c r="A319" s="23" t="s">
        <v>1115</v>
      </c>
      <c r="B319" s="65" t="s">
        <v>366</v>
      </c>
      <c r="C319" s="65" t="s">
        <v>367</v>
      </c>
      <c r="D319" s="27" t="s">
        <v>38</v>
      </c>
      <c r="E319" s="53">
        <v>16</v>
      </c>
      <c r="F319" s="25"/>
      <c r="G319" s="26"/>
      <c r="H319" s="113"/>
      <c r="I319" s="124"/>
    </row>
    <row r="320" spans="1:9" s="3" customFormat="1" ht="25.5">
      <c r="A320" s="23" t="s">
        <v>1116</v>
      </c>
      <c r="B320" s="65" t="s">
        <v>370</v>
      </c>
      <c r="C320" s="65" t="s">
        <v>371</v>
      </c>
      <c r="D320" s="27" t="s">
        <v>38</v>
      </c>
      <c r="E320" s="53">
        <v>1</v>
      </c>
      <c r="F320" s="25"/>
      <c r="G320" s="26"/>
      <c r="H320" s="113"/>
      <c r="I320" s="124"/>
    </row>
    <row r="321" spans="1:9" s="3" customFormat="1" ht="25.5">
      <c r="A321" s="23" t="s">
        <v>1117</v>
      </c>
      <c r="B321" s="65" t="s">
        <v>372</v>
      </c>
      <c r="C321" s="65" t="s">
        <v>373</v>
      </c>
      <c r="D321" s="27" t="s">
        <v>38</v>
      </c>
      <c r="E321" s="53">
        <v>1</v>
      </c>
      <c r="F321" s="25"/>
      <c r="G321" s="26"/>
      <c r="H321" s="113"/>
      <c r="I321" s="124"/>
    </row>
    <row r="322" spans="1:9" s="3" customFormat="1">
      <c r="A322" s="23" t="s">
        <v>1118</v>
      </c>
      <c r="B322" s="65" t="s">
        <v>374</v>
      </c>
      <c r="C322" s="65" t="s">
        <v>375</v>
      </c>
      <c r="D322" s="27" t="s">
        <v>142</v>
      </c>
      <c r="E322" s="53">
        <v>2</v>
      </c>
      <c r="F322" s="25"/>
      <c r="G322" s="26"/>
      <c r="H322" s="113"/>
      <c r="I322" s="124"/>
    </row>
    <row r="323" spans="1:9" s="3" customFormat="1">
      <c r="A323" s="101"/>
      <c r="B323" s="102" t="s">
        <v>376</v>
      </c>
      <c r="C323" s="103"/>
      <c r="D323" s="104"/>
      <c r="E323" s="105"/>
      <c r="F323" s="105"/>
      <c r="G323" s="106"/>
      <c r="H323" s="113">
        <v>77721047.489771396</v>
      </c>
      <c r="I323" s="116">
        <f>H323-G323</f>
        <v>77721047.489771396</v>
      </c>
    </row>
    <row r="324" spans="1:9" s="3" customFormat="1">
      <c r="A324" s="14"/>
      <c r="B324" s="61" t="s">
        <v>4</v>
      </c>
      <c r="C324" s="70"/>
      <c r="D324" s="36"/>
      <c r="E324" s="52"/>
      <c r="F324" s="16"/>
      <c r="G324" s="37"/>
      <c r="H324" s="113"/>
      <c r="I324" s="112"/>
    </row>
    <row r="325" spans="1:9" s="3" customFormat="1">
      <c r="A325" s="19"/>
      <c r="B325" s="77" t="s">
        <v>377</v>
      </c>
      <c r="C325" s="62"/>
      <c r="D325" s="20"/>
      <c r="E325" s="21">
        <v>172</v>
      </c>
      <c r="F325" s="21"/>
      <c r="G325" s="22"/>
      <c r="H325" s="113"/>
      <c r="I325" s="119"/>
    </row>
    <row r="326" spans="1:9" s="3" customFormat="1" ht="38.25">
      <c r="A326" s="23" t="s">
        <v>1119</v>
      </c>
      <c r="B326" s="65" t="s">
        <v>378</v>
      </c>
      <c r="C326" s="65" t="s">
        <v>379</v>
      </c>
      <c r="D326" s="27" t="s">
        <v>5</v>
      </c>
      <c r="E326" s="25">
        <v>50</v>
      </c>
      <c r="F326" s="25"/>
      <c r="G326" s="26"/>
      <c r="H326" s="113"/>
      <c r="I326" s="121"/>
    </row>
    <row r="327" spans="1:9" s="3" customFormat="1">
      <c r="A327" s="23" t="s">
        <v>1120</v>
      </c>
      <c r="B327" s="65" t="s">
        <v>378</v>
      </c>
      <c r="C327" s="65" t="s">
        <v>380</v>
      </c>
      <c r="D327" s="27" t="s">
        <v>5</v>
      </c>
      <c r="E327" s="25">
        <v>20</v>
      </c>
      <c r="F327" s="25"/>
      <c r="G327" s="26"/>
      <c r="H327" s="113"/>
      <c r="I327" s="121"/>
    </row>
    <row r="328" spans="1:9" s="3" customFormat="1">
      <c r="A328" s="23" t="s">
        <v>1121</v>
      </c>
      <c r="B328" s="65" t="s">
        <v>381</v>
      </c>
      <c r="C328" s="65" t="s">
        <v>382</v>
      </c>
      <c r="D328" s="27" t="s">
        <v>5</v>
      </c>
      <c r="E328" s="25">
        <v>20</v>
      </c>
      <c r="F328" s="25"/>
      <c r="G328" s="26"/>
      <c r="H328" s="113"/>
      <c r="I328" s="121"/>
    </row>
    <row r="329" spans="1:9" s="3" customFormat="1">
      <c r="A329" s="23" t="s">
        <v>1122</v>
      </c>
      <c r="B329" s="65" t="s">
        <v>381</v>
      </c>
      <c r="C329" s="65" t="s">
        <v>383</v>
      </c>
      <c r="D329" s="27" t="s">
        <v>5</v>
      </c>
      <c r="E329" s="25">
        <v>20</v>
      </c>
      <c r="F329" s="25"/>
      <c r="G329" s="26"/>
      <c r="H329" s="113"/>
      <c r="I329" s="121"/>
    </row>
    <row r="330" spans="1:9" s="3" customFormat="1">
      <c r="A330" s="23" t="s">
        <v>1123</v>
      </c>
      <c r="B330" s="65" t="s">
        <v>381</v>
      </c>
      <c r="C330" s="65" t="s">
        <v>384</v>
      </c>
      <c r="D330" s="27" t="s">
        <v>5</v>
      </c>
      <c r="E330" s="25">
        <v>20</v>
      </c>
      <c r="F330" s="25"/>
      <c r="G330" s="26"/>
      <c r="H330" s="113"/>
      <c r="I330" s="121"/>
    </row>
    <row r="331" spans="1:9" s="3" customFormat="1">
      <c r="A331" s="23" t="s">
        <v>1124</v>
      </c>
      <c r="B331" s="65" t="s">
        <v>381</v>
      </c>
      <c r="C331" s="65" t="s">
        <v>385</v>
      </c>
      <c r="D331" s="27" t="s">
        <v>5</v>
      </c>
      <c r="E331" s="25">
        <v>20</v>
      </c>
      <c r="F331" s="25"/>
      <c r="G331" s="26"/>
      <c r="H331" s="113"/>
      <c r="I331" s="121"/>
    </row>
    <row r="332" spans="1:9" s="3" customFormat="1">
      <c r="A332" s="23" t="s">
        <v>1125</v>
      </c>
      <c r="B332" s="65" t="s">
        <v>381</v>
      </c>
      <c r="C332" s="65" t="s">
        <v>386</v>
      </c>
      <c r="D332" s="27" t="s">
        <v>5</v>
      </c>
      <c r="E332" s="25">
        <v>10</v>
      </c>
      <c r="F332" s="25"/>
      <c r="G332" s="26"/>
      <c r="H332" s="113"/>
      <c r="I332" s="121"/>
    </row>
    <row r="333" spans="1:9" s="3" customFormat="1">
      <c r="A333" s="23" t="s">
        <v>1126</v>
      </c>
      <c r="B333" s="65" t="s">
        <v>387</v>
      </c>
      <c r="C333" s="65" t="s">
        <v>388</v>
      </c>
      <c r="D333" s="27" t="s">
        <v>5</v>
      </c>
      <c r="E333" s="25">
        <v>6</v>
      </c>
      <c r="F333" s="25"/>
      <c r="G333" s="26"/>
      <c r="H333" s="113"/>
      <c r="I333" s="121"/>
    </row>
    <row r="334" spans="1:9" s="3" customFormat="1">
      <c r="A334" s="23" t="s">
        <v>1127</v>
      </c>
      <c r="B334" s="65" t="s">
        <v>387</v>
      </c>
      <c r="C334" s="65" t="s">
        <v>389</v>
      </c>
      <c r="D334" s="27" t="s">
        <v>5</v>
      </c>
      <c r="E334" s="25">
        <v>6</v>
      </c>
      <c r="F334" s="25"/>
      <c r="G334" s="26"/>
      <c r="H334" s="113"/>
      <c r="I334" s="121"/>
    </row>
    <row r="335" spans="1:9" s="3" customFormat="1">
      <c r="A335" s="19"/>
      <c r="B335" s="77" t="s">
        <v>390</v>
      </c>
      <c r="C335" s="62"/>
      <c r="D335" s="20"/>
      <c r="E335" s="21">
        <v>162</v>
      </c>
      <c r="F335" s="21"/>
      <c r="G335" s="22"/>
      <c r="H335" s="113"/>
      <c r="I335" s="119"/>
    </row>
    <row r="336" spans="1:9" s="3" customFormat="1">
      <c r="A336" s="23" t="s">
        <v>1128</v>
      </c>
      <c r="B336" s="65" t="s">
        <v>391</v>
      </c>
      <c r="C336" s="65" t="s">
        <v>392</v>
      </c>
      <c r="D336" s="27" t="s">
        <v>5</v>
      </c>
      <c r="E336" s="25">
        <v>5</v>
      </c>
      <c r="F336" s="25"/>
      <c r="G336" s="26"/>
      <c r="H336" s="113"/>
      <c r="I336" s="121"/>
    </row>
    <row r="337" spans="1:9" s="3" customFormat="1">
      <c r="A337" s="23" t="s">
        <v>1129</v>
      </c>
      <c r="B337" s="65" t="s">
        <v>391</v>
      </c>
      <c r="C337" s="65" t="s">
        <v>393</v>
      </c>
      <c r="D337" s="27" t="s">
        <v>5</v>
      </c>
      <c r="E337" s="25">
        <v>5</v>
      </c>
      <c r="F337" s="25"/>
      <c r="G337" s="26"/>
      <c r="H337" s="113"/>
      <c r="I337" s="121"/>
    </row>
    <row r="338" spans="1:9" s="3" customFormat="1">
      <c r="A338" s="23" t="s">
        <v>1130</v>
      </c>
      <c r="B338" s="65" t="s">
        <v>394</v>
      </c>
      <c r="C338" s="65" t="s">
        <v>395</v>
      </c>
      <c r="D338" s="27" t="s">
        <v>5</v>
      </c>
      <c r="E338" s="25">
        <v>10</v>
      </c>
      <c r="F338" s="25"/>
      <c r="G338" s="26"/>
      <c r="H338" s="113"/>
      <c r="I338" s="121"/>
    </row>
    <row r="339" spans="1:9" s="3" customFormat="1">
      <c r="A339" s="23" t="s">
        <v>1131</v>
      </c>
      <c r="B339" s="65" t="s">
        <v>394</v>
      </c>
      <c r="C339" s="65" t="s">
        <v>396</v>
      </c>
      <c r="D339" s="27" t="s">
        <v>5</v>
      </c>
      <c r="E339" s="25">
        <v>10</v>
      </c>
      <c r="F339" s="25"/>
      <c r="G339" s="26"/>
      <c r="H339" s="113"/>
      <c r="I339" s="121"/>
    </row>
    <row r="340" spans="1:9" s="3" customFormat="1">
      <c r="A340" s="23" t="s">
        <v>1132</v>
      </c>
      <c r="B340" s="65" t="s">
        <v>394</v>
      </c>
      <c r="C340" s="65" t="s">
        <v>397</v>
      </c>
      <c r="D340" s="27" t="s">
        <v>5</v>
      </c>
      <c r="E340" s="25">
        <v>5</v>
      </c>
      <c r="F340" s="25"/>
      <c r="G340" s="26"/>
      <c r="H340" s="113"/>
      <c r="I340" s="121"/>
    </row>
    <row r="341" spans="1:9" s="3" customFormat="1">
      <c r="A341" s="23" t="s">
        <v>1133</v>
      </c>
      <c r="B341" s="65" t="s">
        <v>394</v>
      </c>
      <c r="C341" s="65" t="s">
        <v>398</v>
      </c>
      <c r="D341" s="27" t="s">
        <v>5</v>
      </c>
      <c r="E341" s="25">
        <v>5</v>
      </c>
      <c r="F341" s="25"/>
      <c r="G341" s="26"/>
      <c r="H341" s="113"/>
      <c r="I341" s="121"/>
    </row>
    <row r="342" spans="1:9" s="3" customFormat="1">
      <c r="A342" s="23" t="s">
        <v>1134</v>
      </c>
      <c r="B342" s="65" t="s">
        <v>394</v>
      </c>
      <c r="C342" s="65" t="s">
        <v>399</v>
      </c>
      <c r="D342" s="27" t="s">
        <v>5</v>
      </c>
      <c r="E342" s="25">
        <v>2</v>
      </c>
      <c r="F342" s="25"/>
      <c r="G342" s="26"/>
      <c r="H342" s="113"/>
      <c r="I342" s="121"/>
    </row>
    <row r="343" spans="1:9" s="3" customFormat="1" ht="25.5">
      <c r="A343" s="23" t="s">
        <v>1135</v>
      </c>
      <c r="B343" s="65" t="s">
        <v>400</v>
      </c>
      <c r="C343" s="65" t="s">
        <v>401</v>
      </c>
      <c r="D343" s="27" t="s">
        <v>5</v>
      </c>
      <c r="E343" s="25">
        <v>40</v>
      </c>
      <c r="F343" s="25"/>
      <c r="G343" s="26"/>
      <c r="H343" s="113"/>
      <c r="I343" s="121"/>
    </row>
    <row r="344" spans="1:9" s="3" customFormat="1" ht="25.5">
      <c r="A344" s="23" t="s">
        <v>1136</v>
      </c>
      <c r="B344" s="65" t="s">
        <v>400</v>
      </c>
      <c r="C344" s="65" t="s">
        <v>402</v>
      </c>
      <c r="D344" s="27" t="s">
        <v>5</v>
      </c>
      <c r="E344" s="25">
        <v>40</v>
      </c>
      <c r="F344" s="25"/>
      <c r="G344" s="26"/>
      <c r="H344" s="113"/>
      <c r="I344" s="121"/>
    </row>
    <row r="345" spans="1:9" s="3" customFormat="1" ht="25.5">
      <c r="A345" s="23" t="s">
        <v>1137</v>
      </c>
      <c r="B345" s="65" t="s">
        <v>400</v>
      </c>
      <c r="C345" s="65" t="s">
        <v>403</v>
      </c>
      <c r="D345" s="27" t="s">
        <v>5</v>
      </c>
      <c r="E345" s="25">
        <v>40</v>
      </c>
      <c r="F345" s="25"/>
      <c r="G345" s="26"/>
      <c r="H345" s="113"/>
      <c r="I345" s="121"/>
    </row>
    <row r="346" spans="1:9" s="3" customFormat="1">
      <c r="A346" s="19"/>
      <c r="B346" s="77" t="s">
        <v>404</v>
      </c>
      <c r="C346" s="62"/>
      <c r="D346" s="20"/>
      <c r="E346" s="21">
        <v>140</v>
      </c>
      <c r="F346" s="21"/>
      <c r="G346" s="22"/>
      <c r="H346" s="113"/>
      <c r="I346" s="119"/>
    </row>
    <row r="347" spans="1:9" s="3" customFormat="1" ht="38.25">
      <c r="A347" s="23" t="s">
        <v>1138</v>
      </c>
      <c r="B347" s="65" t="s">
        <v>405</v>
      </c>
      <c r="C347" s="65" t="s">
        <v>406</v>
      </c>
      <c r="D347" s="27" t="s">
        <v>5</v>
      </c>
      <c r="E347" s="25">
        <v>30</v>
      </c>
      <c r="F347" s="25"/>
      <c r="G347" s="26"/>
      <c r="H347" s="113"/>
      <c r="I347" s="121"/>
    </row>
    <row r="348" spans="1:9" s="3" customFormat="1" ht="38.25">
      <c r="A348" s="23" t="s">
        <v>1139</v>
      </c>
      <c r="B348" s="65" t="s">
        <v>405</v>
      </c>
      <c r="C348" s="65" t="s">
        <v>407</v>
      </c>
      <c r="D348" s="27" t="s">
        <v>5</v>
      </c>
      <c r="E348" s="25">
        <v>30</v>
      </c>
      <c r="F348" s="25"/>
      <c r="G348" s="26"/>
      <c r="H348" s="113"/>
      <c r="I348" s="121"/>
    </row>
    <row r="349" spans="1:9" s="3" customFormat="1" ht="38.25">
      <c r="A349" s="23" t="s">
        <v>1140</v>
      </c>
      <c r="B349" s="65" t="s">
        <v>405</v>
      </c>
      <c r="C349" s="65" t="s">
        <v>408</v>
      </c>
      <c r="D349" s="27" t="s">
        <v>5</v>
      </c>
      <c r="E349" s="25">
        <v>30</v>
      </c>
      <c r="F349" s="25"/>
      <c r="G349" s="26"/>
      <c r="H349" s="113"/>
      <c r="I349" s="121"/>
    </row>
    <row r="350" spans="1:9" s="3" customFormat="1" ht="63.75">
      <c r="A350" s="23" t="s">
        <v>1141</v>
      </c>
      <c r="B350" s="65" t="s">
        <v>409</v>
      </c>
      <c r="C350" s="65" t="s">
        <v>410</v>
      </c>
      <c r="D350" s="32" t="s">
        <v>5</v>
      </c>
      <c r="E350" s="25">
        <v>20</v>
      </c>
      <c r="F350" s="25"/>
      <c r="G350" s="26"/>
      <c r="H350" s="113"/>
      <c r="I350" s="121"/>
    </row>
    <row r="351" spans="1:9" s="3" customFormat="1" ht="25.5">
      <c r="A351" s="23" t="s">
        <v>1142</v>
      </c>
      <c r="B351" s="65" t="s">
        <v>411</v>
      </c>
      <c r="C351" s="65" t="s">
        <v>412</v>
      </c>
      <c r="D351" s="32" t="s">
        <v>5</v>
      </c>
      <c r="E351" s="25">
        <v>10</v>
      </c>
      <c r="F351" s="25"/>
      <c r="G351" s="26"/>
      <c r="H351" s="113"/>
      <c r="I351" s="121"/>
    </row>
    <row r="352" spans="1:9" s="3" customFormat="1">
      <c r="A352" s="23" t="s">
        <v>1143</v>
      </c>
      <c r="B352" s="65" t="s">
        <v>413</v>
      </c>
      <c r="C352" s="65"/>
      <c r="D352" s="32" t="s">
        <v>5</v>
      </c>
      <c r="E352" s="25">
        <v>10</v>
      </c>
      <c r="F352" s="25"/>
      <c r="G352" s="26"/>
      <c r="H352" s="113"/>
      <c r="I352" s="121"/>
    </row>
    <row r="353" spans="1:9" s="3" customFormat="1">
      <c r="A353" s="23" t="s">
        <v>1144</v>
      </c>
      <c r="B353" s="65" t="s">
        <v>414</v>
      </c>
      <c r="C353" s="65"/>
      <c r="D353" s="32" t="s">
        <v>5</v>
      </c>
      <c r="E353" s="25">
        <v>10</v>
      </c>
      <c r="F353" s="25"/>
      <c r="G353" s="26"/>
      <c r="H353" s="113"/>
      <c r="I353" s="121"/>
    </row>
    <row r="354" spans="1:9" s="3" customFormat="1">
      <c r="A354" s="19"/>
      <c r="B354" s="77" t="s">
        <v>415</v>
      </c>
      <c r="C354" s="62"/>
      <c r="D354" s="20"/>
      <c r="E354" s="21">
        <v>100</v>
      </c>
      <c r="F354" s="21"/>
      <c r="G354" s="22"/>
      <c r="H354" s="113"/>
      <c r="I354" s="119"/>
    </row>
    <row r="355" spans="1:9" s="3" customFormat="1">
      <c r="A355" s="23" t="s">
        <v>1145</v>
      </c>
      <c r="B355" s="65" t="s">
        <v>416</v>
      </c>
      <c r="C355" s="65" t="s">
        <v>417</v>
      </c>
      <c r="D355" s="27" t="s">
        <v>5</v>
      </c>
      <c r="E355" s="25">
        <v>10</v>
      </c>
      <c r="F355" s="25"/>
      <c r="G355" s="26"/>
      <c r="H355" s="113"/>
      <c r="I355" s="121"/>
    </row>
    <row r="356" spans="1:9" s="3" customFormat="1">
      <c r="A356" s="23" t="s">
        <v>1146</v>
      </c>
      <c r="B356" s="65" t="s">
        <v>416</v>
      </c>
      <c r="C356" s="65" t="s">
        <v>418</v>
      </c>
      <c r="D356" s="27" t="s">
        <v>5</v>
      </c>
      <c r="E356" s="25">
        <v>5</v>
      </c>
      <c r="F356" s="25"/>
      <c r="G356" s="26"/>
      <c r="H356" s="113"/>
      <c r="I356" s="121"/>
    </row>
    <row r="357" spans="1:9" s="3" customFormat="1">
      <c r="A357" s="23" t="s">
        <v>1147</v>
      </c>
      <c r="B357" s="65" t="s">
        <v>416</v>
      </c>
      <c r="C357" s="65" t="s">
        <v>419</v>
      </c>
      <c r="D357" s="27" t="s">
        <v>5</v>
      </c>
      <c r="E357" s="25">
        <v>25</v>
      </c>
      <c r="F357" s="25"/>
      <c r="G357" s="26"/>
      <c r="H357" s="113"/>
      <c r="I357" s="121"/>
    </row>
    <row r="358" spans="1:9" s="3" customFormat="1">
      <c r="A358" s="23" t="s">
        <v>1148</v>
      </c>
      <c r="B358" s="65" t="s">
        <v>416</v>
      </c>
      <c r="C358" s="65" t="s">
        <v>420</v>
      </c>
      <c r="D358" s="27" t="s">
        <v>5</v>
      </c>
      <c r="E358" s="25">
        <v>25</v>
      </c>
      <c r="F358" s="25"/>
      <c r="G358" s="26"/>
      <c r="H358" s="113"/>
      <c r="I358" s="121"/>
    </row>
    <row r="359" spans="1:9" s="3" customFormat="1">
      <c r="A359" s="23" t="s">
        <v>1149</v>
      </c>
      <c r="B359" s="65" t="s">
        <v>416</v>
      </c>
      <c r="C359" s="65" t="s">
        <v>421</v>
      </c>
      <c r="D359" s="27" t="s">
        <v>5</v>
      </c>
      <c r="E359" s="25">
        <v>25</v>
      </c>
      <c r="F359" s="25"/>
      <c r="G359" s="26"/>
      <c r="H359" s="113"/>
      <c r="I359" s="121"/>
    </row>
    <row r="360" spans="1:9" s="3" customFormat="1">
      <c r="A360" s="23" t="s">
        <v>1150</v>
      </c>
      <c r="B360" s="65" t="s">
        <v>416</v>
      </c>
      <c r="C360" s="65" t="s">
        <v>422</v>
      </c>
      <c r="D360" s="27" t="s">
        <v>5</v>
      </c>
      <c r="E360" s="25">
        <v>10</v>
      </c>
      <c r="F360" s="25"/>
      <c r="G360" s="26"/>
      <c r="H360" s="113"/>
      <c r="I360" s="121"/>
    </row>
    <row r="361" spans="1:9" s="3" customFormat="1">
      <c r="A361" s="19"/>
      <c r="B361" s="77" t="s">
        <v>423</v>
      </c>
      <c r="C361" s="62"/>
      <c r="D361" s="20"/>
      <c r="E361" s="21">
        <v>16</v>
      </c>
      <c r="F361" s="21"/>
      <c r="G361" s="22"/>
      <c r="H361" s="113"/>
      <c r="I361" s="119"/>
    </row>
    <row r="362" spans="1:9" s="3" customFormat="1">
      <c r="A362" s="23" t="s">
        <v>1151</v>
      </c>
      <c r="B362" s="65" t="s">
        <v>424</v>
      </c>
      <c r="C362" s="65" t="s">
        <v>425</v>
      </c>
      <c r="D362" s="27" t="s">
        <v>5</v>
      </c>
      <c r="E362" s="25">
        <v>3</v>
      </c>
      <c r="F362" s="25"/>
      <c r="G362" s="26"/>
      <c r="H362" s="113"/>
      <c r="I362" s="121"/>
    </row>
    <row r="363" spans="1:9" s="3" customFormat="1">
      <c r="A363" s="23" t="s">
        <v>1152</v>
      </c>
      <c r="B363" s="65" t="s">
        <v>424</v>
      </c>
      <c r="C363" s="65" t="s">
        <v>426</v>
      </c>
      <c r="D363" s="27" t="s">
        <v>5</v>
      </c>
      <c r="E363" s="25">
        <v>2</v>
      </c>
      <c r="F363" s="25"/>
      <c r="G363" s="26"/>
      <c r="H363" s="113"/>
      <c r="I363" s="121"/>
    </row>
    <row r="364" spans="1:9" s="3" customFormat="1">
      <c r="A364" s="23" t="s">
        <v>1153</v>
      </c>
      <c r="B364" s="65" t="s">
        <v>424</v>
      </c>
      <c r="C364" s="65" t="s">
        <v>427</v>
      </c>
      <c r="D364" s="27" t="s">
        <v>5</v>
      </c>
      <c r="E364" s="25">
        <v>2</v>
      </c>
      <c r="F364" s="25"/>
      <c r="G364" s="26"/>
      <c r="H364" s="113"/>
      <c r="I364" s="121"/>
    </row>
    <row r="365" spans="1:9" s="3" customFormat="1">
      <c r="A365" s="23" t="s">
        <v>1154</v>
      </c>
      <c r="B365" s="65" t="s">
        <v>424</v>
      </c>
      <c r="C365" s="65" t="s">
        <v>428</v>
      </c>
      <c r="D365" s="27" t="s">
        <v>5</v>
      </c>
      <c r="E365" s="25">
        <v>2</v>
      </c>
      <c r="F365" s="25"/>
      <c r="G365" s="26"/>
      <c r="H365" s="113"/>
      <c r="I365" s="121"/>
    </row>
    <row r="366" spans="1:9" s="3" customFormat="1">
      <c r="A366" s="23" t="s">
        <v>1155</v>
      </c>
      <c r="B366" s="65" t="s">
        <v>429</v>
      </c>
      <c r="C366" s="65" t="s">
        <v>430</v>
      </c>
      <c r="D366" s="27" t="s">
        <v>5</v>
      </c>
      <c r="E366" s="25">
        <v>2</v>
      </c>
      <c r="F366" s="25"/>
      <c r="G366" s="26"/>
      <c r="H366" s="113"/>
      <c r="I366" s="121"/>
    </row>
    <row r="367" spans="1:9" s="3" customFormat="1">
      <c r="A367" s="23" t="s">
        <v>1156</v>
      </c>
      <c r="B367" s="65" t="s">
        <v>431</v>
      </c>
      <c r="C367" s="65"/>
      <c r="D367" s="27" t="s">
        <v>5</v>
      </c>
      <c r="E367" s="25">
        <v>2</v>
      </c>
      <c r="F367" s="25"/>
      <c r="G367" s="26"/>
      <c r="H367" s="113"/>
      <c r="I367" s="121"/>
    </row>
    <row r="368" spans="1:9" s="3" customFormat="1">
      <c r="A368" s="23" t="s">
        <v>1157</v>
      </c>
      <c r="B368" s="65" t="s">
        <v>432</v>
      </c>
      <c r="C368" s="65" t="s">
        <v>433</v>
      </c>
      <c r="D368" s="27" t="s">
        <v>5</v>
      </c>
      <c r="E368" s="25">
        <v>3</v>
      </c>
      <c r="F368" s="25"/>
      <c r="G368" s="26"/>
      <c r="H368" s="113"/>
      <c r="I368" s="121"/>
    </row>
    <row r="369" spans="1:9" s="3" customFormat="1">
      <c r="A369" s="19"/>
      <c r="B369" s="77" t="s">
        <v>434</v>
      </c>
      <c r="C369" s="62"/>
      <c r="D369" s="20"/>
      <c r="E369" s="21">
        <v>0</v>
      </c>
      <c r="F369" s="21"/>
      <c r="G369" s="22"/>
      <c r="H369" s="113"/>
      <c r="I369" s="121"/>
    </row>
    <row r="370" spans="1:9" s="3" customFormat="1">
      <c r="A370" s="19"/>
      <c r="B370" s="77" t="s">
        <v>438</v>
      </c>
      <c r="C370" s="62"/>
      <c r="D370" s="20"/>
      <c r="E370" s="21">
        <v>100</v>
      </c>
      <c r="F370" s="21"/>
      <c r="G370" s="22"/>
      <c r="H370" s="113"/>
      <c r="I370" s="119"/>
    </row>
    <row r="371" spans="1:9" s="3" customFormat="1">
      <c r="A371" s="23" t="s">
        <v>1158</v>
      </c>
      <c r="B371" s="65" t="s">
        <v>439</v>
      </c>
      <c r="C371" s="64" t="s">
        <v>440</v>
      </c>
      <c r="D371" s="28" t="s">
        <v>5</v>
      </c>
      <c r="E371" s="25">
        <v>20</v>
      </c>
      <c r="F371" s="25"/>
      <c r="G371" s="26"/>
      <c r="H371" s="113"/>
      <c r="I371" s="117"/>
    </row>
    <row r="372" spans="1:9" s="3" customFormat="1">
      <c r="A372" s="23" t="s">
        <v>1159</v>
      </c>
      <c r="B372" s="65" t="s">
        <v>438</v>
      </c>
      <c r="C372" s="64" t="s">
        <v>441</v>
      </c>
      <c r="D372" s="28" t="s">
        <v>5</v>
      </c>
      <c r="E372" s="25">
        <v>20</v>
      </c>
      <c r="F372" s="25"/>
      <c r="G372" s="26"/>
      <c r="H372" s="113"/>
      <c r="I372" s="121"/>
    </row>
    <row r="373" spans="1:9" s="3" customFormat="1">
      <c r="A373" s="23" t="s">
        <v>1160</v>
      </c>
      <c r="B373" s="65" t="s">
        <v>438</v>
      </c>
      <c r="C373" s="64" t="s">
        <v>442</v>
      </c>
      <c r="D373" s="28" t="s">
        <v>5</v>
      </c>
      <c r="E373" s="25">
        <v>20</v>
      </c>
      <c r="F373" s="25"/>
      <c r="G373" s="26"/>
      <c r="H373" s="113"/>
      <c r="I373" s="121"/>
    </row>
    <row r="374" spans="1:9" s="3" customFormat="1">
      <c r="A374" s="23" t="s">
        <v>1161</v>
      </c>
      <c r="B374" s="65" t="s">
        <v>438</v>
      </c>
      <c r="C374" s="64" t="s">
        <v>443</v>
      </c>
      <c r="D374" s="28" t="s">
        <v>5</v>
      </c>
      <c r="E374" s="25">
        <v>20</v>
      </c>
      <c r="F374" s="25"/>
      <c r="G374" s="26"/>
      <c r="H374" s="113"/>
      <c r="I374" s="121"/>
    </row>
    <row r="375" spans="1:9" s="3" customFormat="1">
      <c r="A375" s="23" t="s">
        <v>1162</v>
      </c>
      <c r="B375" s="65" t="s">
        <v>438</v>
      </c>
      <c r="C375" s="64" t="s">
        <v>444</v>
      </c>
      <c r="D375" s="28" t="s">
        <v>5</v>
      </c>
      <c r="E375" s="25">
        <v>20</v>
      </c>
      <c r="F375" s="25"/>
      <c r="G375" s="26"/>
      <c r="H375" s="113"/>
      <c r="I375" s="121"/>
    </row>
    <row r="376" spans="1:9" s="3" customFormat="1">
      <c r="A376" s="19"/>
      <c r="B376" s="77" t="s">
        <v>6</v>
      </c>
      <c r="C376" s="62"/>
      <c r="D376" s="20"/>
      <c r="E376" s="21">
        <v>45</v>
      </c>
      <c r="F376" s="21"/>
      <c r="G376" s="22"/>
      <c r="H376" s="113"/>
      <c r="I376" s="119"/>
    </row>
    <row r="377" spans="1:9" s="3" customFormat="1">
      <c r="A377" s="23" t="s">
        <v>1163</v>
      </c>
      <c r="B377" s="65" t="s">
        <v>445</v>
      </c>
      <c r="C377" s="65" t="s">
        <v>448</v>
      </c>
      <c r="D377" s="27" t="s">
        <v>5</v>
      </c>
      <c r="E377" s="25">
        <v>2</v>
      </c>
      <c r="F377" s="25"/>
      <c r="G377" s="26"/>
      <c r="H377" s="113"/>
      <c r="I377" s="121"/>
    </row>
    <row r="378" spans="1:9" s="3" customFormat="1">
      <c r="A378" s="23" t="s">
        <v>1164</v>
      </c>
      <c r="B378" s="65" t="s">
        <v>449</v>
      </c>
      <c r="C378" s="65" t="s">
        <v>446</v>
      </c>
      <c r="D378" s="27" t="s">
        <v>5</v>
      </c>
      <c r="E378" s="25">
        <v>3</v>
      </c>
      <c r="F378" s="25"/>
      <c r="G378" s="26"/>
      <c r="H378" s="113"/>
      <c r="I378" s="121"/>
    </row>
    <row r="379" spans="1:9" s="3" customFormat="1">
      <c r="A379" s="23" t="s">
        <v>1165</v>
      </c>
      <c r="B379" s="65" t="s">
        <v>449</v>
      </c>
      <c r="C379" s="65" t="s">
        <v>450</v>
      </c>
      <c r="D379" s="27" t="s">
        <v>5</v>
      </c>
      <c r="E379" s="25">
        <v>15</v>
      </c>
      <c r="F379" s="25"/>
      <c r="G379" s="26"/>
      <c r="H379" s="113"/>
      <c r="I379" s="121"/>
    </row>
    <row r="380" spans="1:9" s="3" customFormat="1">
      <c r="A380" s="23" t="s">
        <v>1166</v>
      </c>
      <c r="B380" s="65" t="s">
        <v>449</v>
      </c>
      <c r="C380" s="65" t="s">
        <v>451</v>
      </c>
      <c r="D380" s="27" t="s">
        <v>5</v>
      </c>
      <c r="E380" s="25">
        <v>15</v>
      </c>
      <c r="F380" s="25"/>
      <c r="G380" s="26"/>
      <c r="H380" s="113"/>
      <c r="I380" s="121"/>
    </row>
    <row r="381" spans="1:9" s="3" customFormat="1">
      <c r="A381" s="23" t="s">
        <v>1167</v>
      </c>
      <c r="B381" s="65" t="s">
        <v>449</v>
      </c>
      <c r="C381" s="65" t="s">
        <v>447</v>
      </c>
      <c r="D381" s="27" t="s">
        <v>5</v>
      </c>
      <c r="E381" s="25">
        <v>10</v>
      </c>
      <c r="F381" s="25"/>
      <c r="G381" s="26"/>
      <c r="H381" s="113"/>
      <c r="I381" s="121"/>
    </row>
    <row r="382" spans="1:9" s="3" customFormat="1">
      <c r="A382" s="19"/>
      <c r="B382" s="77" t="s">
        <v>452</v>
      </c>
      <c r="C382" s="62"/>
      <c r="D382" s="20"/>
      <c r="E382" s="21">
        <v>270</v>
      </c>
      <c r="F382" s="21"/>
      <c r="G382" s="22"/>
      <c r="H382" s="113"/>
      <c r="I382" s="119"/>
    </row>
    <row r="383" spans="1:9" s="3" customFormat="1">
      <c r="A383" s="23" t="s">
        <v>1168</v>
      </c>
      <c r="B383" s="65" t="s">
        <v>453</v>
      </c>
      <c r="C383" s="65" t="s">
        <v>454</v>
      </c>
      <c r="D383" s="27" t="s">
        <v>5</v>
      </c>
      <c r="E383" s="25">
        <v>30</v>
      </c>
      <c r="F383" s="25"/>
      <c r="G383" s="26"/>
      <c r="H383" s="113"/>
      <c r="I383" s="121"/>
    </row>
    <row r="384" spans="1:9" s="3" customFormat="1">
      <c r="A384" s="23" t="s">
        <v>1169</v>
      </c>
      <c r="B384" s="65" t="s">
        <v>453</v>
      </c>
      <c r="C384" s="65" t="s">
        <v>455</v>
      </c>
      <c r="D384" s="27" t="s">
        <v>5</v>
      </c>
      <c r="E384" s="25">
        <v>20</v>
      </c>
      <c r="F384" s="25"/>
      <c r="G384" s="26"/>
      <c r="H384" s="113"/>
      <c r="I384" s="121"/>
    </row>
    <row r="385" spans="1:9" s="3" customFormat="1">
      <c r="A385" s="23" t="s">
        <v>1170</v>
      </c>
      <c r="B385" s="65" t="s">
        <v>453</v>
      </c>
      <c r="C385" s="65" t="s">
        <v>456</v>
      </c>
      <c r="D385" s="27" t="s">
        <v>5</v>
      </c>
      <c r="E385" s="25">
        <v>20</v>
      </c>
      <c r="F385" s="25"/>
      <c r="G385" s="26"/>
      <c r="H385" s="113"/>
      <c r="I385" s="121"/>
    </row>
    <row r="386" spans="1:9" s="3" customFormat="1">
      <c r="A386" s="23" t="s">
        <v>1171</v>
      </c>
      <c r="B386" s="65" t="s">
        <v>453</v>
      </c>
      <c r="C386" s="65" t="s">
        <v>457</v>
      </c>
      <c r="D386" s="27" t="s">
        <v>5</v>
      </c>
      <c r="E386" s="25">
        <v>15</v>
      </c>
      <c r="F386" s="25"/>
      <c r="G386" s="26"/>
      <c r="H386" s="113"/>
      <c r="I386" s="121"/>
    </row>
    <row r="387" spans="1:9" s="3" customFormat="1">
      <c r="A387" s="23" t="s">
        <v>1172</v>
      </c>
      <c r="B387" s="65" t="s">
        <v>453</v>
      </c>
      <c r="C387" s="65" t="s">
        <v>458</v>
      </c>
      <c r="D387" s="27" t="s">
        <v>5</v>
      </c>
      <c r="E387" s="25">
        <v>20</v>
      </c>
      <c r="F387" s="25"/>
      <c r="G387" s="26"/>
      <c r="H387" s="113"/>
      <c r="I387" s="121"/>
    </row>
    <row r="388" spans="1:9" s="3" customFormat="1">
      <c r="A388" s="23" t="s">
        <v>1173</v>
      </c>
      <c r="B388" s="65" t="s">
        <v>453</v>
      </c>
      <c r="C388" s="65" t="s">
        <v>459</v>
      </c>
      <c r="D388" s="27" t="s">
        <v>5</v>
      </c>
      <c r="E388" s="25">
        <v>10</v>
      </c>
      <c r="F388" s="25"/>
      <c r="G388" s="26"/>
      <c r="H388" s="113"/>
      <c r="I388" s="121"/>
    </row>
    <row r="389" spans="1:9" s="3" customFormat="1">
      <c r="A389" s="23" t="s">
        <v>1174</v>
      </c>
      <c r="B389" s="65" t="s">
        <v>453</v>
      </c>
      <c r="C389" s="65" t="s">
        <v>460</v>
      </c>
      <c r="D389" s="27" t="s">
        <v>5</v>
      </c>
      <c r="E389" s="25">
        <v>15</v>
      </c>
      <c r="F389" s="25"/>
      <c r="G389" s="26"/>
      <c r="H389" s="113"/>
      <c r="I389" s="121"/>
    </row>
    <row r="390" spans="1:9" s="3" customFormat="1">
      <c r="A390" s="23" t="s">
        <v>1175</v>
      </c>
      <c r="B390" s="65" t="s">
        <v>461</v>
      </c>
      <c r="C390" s="65" t="s">
        <v>462</v>
      </c>
      <c r="D390" s="27" t="s">
        <v>5</v>
      </c>
      <c r="E390" s="25">
        <v>35</v>
      </c>
      <c r="F390" s="25"/>
      <c r="G390" s="26"/>
      <c r="H390" s="113"/>
      <c r="I390" s="121"/>
    </row>
    <row r="391" spans="1:9" s="3" customFormat="1" ht="25.5">
      <c r="A391" s="23" t="s">
        <v>1176</v>
      </c>
      <c r="B391" s="65" t="s">
        <v>9</v>
      </c>
      <c r="C391" s="65" t="s">
        <v>463</v>
      </c>
      <c r="D391" s="27" t="s">
        <v>5</v>
      </c>
      <c r="E391" s="25">
        <v>35</v>
      </c>
      <c r="F391" s="25"/>
      <c r="G391" s="26"/>
      <c r="H391" s="113"/>
      <c r="I391" s="121"/>
    </row>
    <row r="392" spans="1:9" s="3" customFormat="1">
      <c r="A392" s="23" t="s">
        <v>1177</v>
      </c>
      <c r="B392" s="65" t="s">
        <v>8</v>
      </c>
      <c r="C392" s="65" t="s">
        <v>464</v>
      </c>
      <c r="D392" s="27" t="s">
        <v>5</v>
      </c>
      <c r="E392" s="25">
        <v>35</v>
      </c>
      <c r="F392" s="25"/>
      <c r="G392" s="26"/>
      <c r="H392" s="113"/>
      <c r="I392" s="121"/>
    </row>
    <row r="393" spans="1:9" s="3" customFormat="1">
      <c r="A393" s="23" t="s">
        <v>1178</v>
      </c>
      <c r="B393" s="65" t="s">
        <v>461</v>
      </c>
      <c r="C393" s="65" t="s">
        <v>465</v>
      </c>
      <c r="D393" s="27" t="s">
        <v>5</v>
      </c>
      <c r="E393" s="25">
        <v>35</v>
      </c>
      <c r="F393" s="25"/>
      <c r="G393" s="26"/>
      <c r="H393" s="113"/>
      <c r="I393" s="121"/>
    </row>
    <row r="394" spans="1:9" s="3" customFormat="1">
      <c r="A394" s="19"/>
      <c r="B394" s="77" t="s">
        <v>466</v>
      </c>
      <c r="C394" s="62"/>
      <c r="D394" s="20"/>
      <c r="E394" s="21">
        <v>157</v>
      </c>
      <c r="F394" s="21"/>
      <c r="G394" s="22"/>
      <c r="H394" s="113"/>
      <c r="I394" s="119"/>
    </row>
    <row r="395" spans="1:9" s="3" customFormat="1">
      <c r="A395" s="23" t="s">
        <v>1179</v>
      </c>
      <c r="B395" s="65" t="s">
        <v>467</v>
      </c>
      <c r="C395" s="65" t="s">
        <v>468</v>
      </c>
      <c r="D395" s="27" t="s">
        <v>5</v>
      </c>
      <c r="E395" s="25">
        <v>21</v>
      </c>
      <c r="F395" s="25"/>
      <c r="G395" s="26"/>
      <c r="H395" s="113"/>
      <c r="I395" s="121"/>
    </row>
    <row r="396" spans="1:9" s="3" customFormat="1" ht="25.5">
      <c r="A396" s="23" t="s">
        <v>1180</v>
      </c>
      <c r="B396" s="65" t="s">
        <v>470</v>
      </c>
      <c r="C396" s="65" t="s">
        <v>1386</v>
      </c>
      <c r="D396" s="27" t="s">
        <v>38</v>
      </c>
      <c r="E396" s="25">
        <v>10</v>
      </c>
      <c r="F396" s="25"/>
      <c r="G396" s="26"/>
      <c r="H396" s="113"/>
      <c r="I396" s="121"/>
    </row>
    <row r="397" spans="1:9" s="3" customFormat="1" ht="25.5">
      <c r="A397" s="23" t="s">
        <v>1181</v>
      </c>
      <c r="B397" s="65" t="s">
        <v>470</v>
      </c>
      <c r="C397" s="65" t="s">
        <v>1387</v>
      </c>
      <c r="D397" s="27" t="s">
        <v>38</v>
      </c>
      <c r="E397" s="25">
        <v>10</v>
      </c>
      <c r="F397" s="25"/>
      <c r="G397" s="26"/>
      <c r="H397" s="113"/>
      <c r="I397" s="121"/>
    </row>
    <row r="398" spans="1:9" s="3" customFormat="1" ht="25.5">
      <c r="A398" s="23" t="s">
        <v>1182</v>
      </c>
      <c r="B398" s="65" t="s">
        <v>470</v>
      </c>
      <c r="C398" s="65" t="s">
        <v>1388</v>
      </c>
      <c r="D398" s="27" t="s">
        <v>38</v>
      </c>
      <c r="E398" s="25">
        <v>30</v>
      </c>
      <c r="F398" s="25"/>
      <c r="G398" s="26"/>
      <c r="H398" s="113"/>
      <c r="I398" s="121"/>
    </row>
    <row r="399" spans="1:9" s="3" customFormat="1" ht="25.5">
      <c r="A399" s="23" t="s">
        <v>1183</v>
      </c>
      <c r="B399" s="65" t="s">
        <v>471</v>
      </c>
      <c r="C399" s="65" t="s">
        <v>1389</v>
      </c>
      <c r="D399" s="27" t="s">
        <v>38</v>
      </c>
      <c r="E399" s="25">
        <v>5</v>
      </c>
      <c r="F399" s="25"/>
      <c r="G399" s="26"/>
      <c r="H399" s="113"/>
      <c r="I399" s="121"/>
    </row>
    <row r="400" spans="1:9" s="3" customFormat="1" ht="25.5">
      <c r="A400" s="23" t="s">
        <v>1184</v>
      </c>
      <c r="B400" s="65" t="s">
        <v>471</v>
      </c>
      <c r="C400" s="65" t="s">
        <v>1386</v>
      </c>
      <c r="D400" s="27" t="s">
        <v>38</v>
      </c>
      <c r="E400" s="25">
        <v>15</v>
      </c>
      <c r="F400" s="25"/>
      <c r="G400" s="26"/>
      <c r="H400" s="113"/>
      <c r="I400" s="121"/>
    </row>
    <row r="401" spans="1:9" s="3" customFormat="1" ht="25.5">
      <c r="A401" s="23" t="s">
        <v>1185</v>
      </c>
      <c r="B401" s="65" t="s">
        <v>471</v>
      </c>
      <c r="C401" s="65" t="s">
        <v>1387</v>
      </c>
      <c r="D401" s="27" t="s">
        <v>38</v>
      </c>
      <c r="E401" s="25">
        <v>10</v>
      </c>
      <c r="F401" s="25"/>
      <c r="G401" s="26"/>
      <c r="H401" s="113"/>
      <c r="I401" s="121"/>
    </row>
    <row r="402" spans="1:9" s="3" customFormat="1" ht="25.5">
      <c r="A402" s="23" t="s">
        <v>1186</v>
      </c>
      <c r="B402" s="65" t="s">
        <v>472</v>
      </c>
      <c r="C402" s="65" t="s">
        <v>1386</v>
      </c>
      <c r="D402" s="27" t="s">
        <v>38</v>
      </c>
      <c r="E402" s="25">
        <v>15</v>
      </c>
      <c r="F402" s="25"/>
      <c r="G402" s="26"/>
      <c r="H402" s="113"/>
      <c r="I402" s="121"/>
    </row>
    <row r="403" spans="1:9" s="3" customFormat="1" ht="25.5">
      <c r="A403" s="23" t="s">
        <v>1187</v>
      </c>
      <c r="B403" s="65" t="s">
        <v>472</v>
      </c>
      <c r="C403" s="65" t="s">
        <v>1387</v>
      </c>
      <c r="D403" s="27" t="s">
        <v>38</v>
      </c>
      <c r="E403" s="25">
        <v>10</v>
      </c>
      <c r="F403" s="25"/>
      <c r="G403" s="26"/>
      <c r="H403" s="113"/>
      <c r="I403" s="121"/>
    </row>
    <row r="404" spans="1:9" s="3" customFormat="1" ht="25.5">
      <c r="A404" s="23" t="s">
        <v>1188</v>
      </c>
      <c r="B404" s="65" t="s">
        <v>472</v>
      </c>
      <c r="C404" s="65" t="s">
        <v>1390</v>
      </c>
      <c r="D404" s="27" t="s">
        <v>38</v>
      </c>
      <c r="E404" s="25">
        <v>30</v>
      </c>
      <c r="F404" s="25"/>
      <c r="G404" s="26"/>
      <c r="H404" s="113"/>
      <c r="I404" s="121"/>
    </row>
    <row r="405" spans="1:9" s="3" customFormat="1">
      <c r="A405" s="19"/>
      <c r="B405" s="77" t="s">
        <v>473</v>
      </c>
      <c r="C405" s="62"/>
      <c r="D405" s="20"/>
      <c r="E405" s="21">
        <v>1089</v>
      </c>
      <c r="F405" s="21"/>
      <c r="G405" s="22"/>
      <c r="H405" s="113"/>
      <c r="I405" s="119"/>
    </row>
    <row r="406" spans="1:9" s="3" customFormat="1" ht="25.5">
      <c r="A406" s="23" t="s">
        <v>1189</v>
      </c>
      <c r="B406" s="65" t="s">
        <v>476</v>
      </c>
      <c r="C406" s="65" t="s">
        <v>477</v>
      </c>
      <c r="D406" s="27" t="s">
        <v>5</v>
      </c>
      <c r="E406" s="25">
        <v>1000</v>
      </c>
      <c r="F406" s="25"/>
      <c r="G406" s="26"/>
      <c r="H406" s="113"/>
      <c r="I406" s="121"/>
    </row>
    <row r="407" spans="1:9" s="3" customFormat="1">
      <c r="A407" s="23" t="s">
        <v>1190</v>
      </c>
      <c r="B407" s="65" t="s">
        <v>478</v>
      </c>
      <c r="C407" s="65" t="s">
        <v>479</v>
      </c>
      <c r="D407" s="27" t="s">
        <v>5</v>
      </c>
      <c r="E407" s="25">
        <v>5</v>
      </c>
      <c r="F407" s="25"/>
      <c r="G407" s="26"/>
      <c r="H407" s="113"/>
      <c r="I407" s="121"/>
    </row>
    <row r="408" spans="1:9" s="3" customFormat="1">
      <c r="A408" s="23" t="s">
        <v>1191</v>
      </c>
      <c r="B408" s="65" t="s">
        <v>480</v>
      </c>
      <c r="C408" s="65" t="s">
        <v>481</v>
      </c>
      <c r="D408" s="32" t="s">
        <v>5</v>
      </c>
      <c r="E408" s="25">
        <v>1</v>
      </c>
      <c r="F408" s="25"/>
      <c r="G408" s="26"/>
      <c r="H408" s="113"/>
      <c r="I408" s="121"/>
    </row>
    <row r="409" spans="1:9" s="3" customFormat="1" ht="25.5">
      <c r="A409" s="23" t="s">
        <v>1192</v>
      </c>
      <c r="B409" s="65" t="s">
        <v>482</v>
      </c>
      <c r="C409" s="65" t="s">
        <v>483</v>
      </c>
      <c r="D409" s="27" t="s">
        <v>5</v>
      </c>
      <c r="E409" s="25">
        <v>2</v>
      </c>
      <c r="F409" s="25"/>
      <c r="G409" s="26"/>
      <c r="H409" s="113"/>
      <c r="I409" s="121"/>
    </row>
    <row r="410" spans="1:9" s="3" customFormat="1">
      <c r="A410" s="23" t="s">
        <v>1193</v>
      </c>
      <c r="B410" s="65" t="s">
        <v>484</v>
      </c>
      <c r="C410" s="65" t="s">
        <v>485</v>
      </c>
      <c r="D410" s="27" t="s">
        <v>5</v>
      </c>
      <c r="E410" s="25">
        <v>2</v>
      </c>
      <c r="F410" s="25"/>
      <c r="G410" s="26"/>
      <c r="H410" s="113"/>
      <c r="I410" s="121"/>
    </row>
    <row r="411" spans="1:9" s="3" customFormat="1">
      <c r="A411" s="23" t="s">
        <v>1194</v>
      </c>
      <c r="B411" s="65" t="s">
        <v>486</v>
      </c>
      <c r="C411" s="65" t="s">
        <v>487</v>
      </c>
      <c r="D411" s="27" t="s">
        <v>5</v>
      </c>
      <c r="E411" s="25">
        <v>1</v>
      </c>
      <c r="F411" s="25"/>
      <c r="G411" s="26"/>
      <c r="H411" s="113"/>
      <c r="I411" s="121"/>
    </row>
    <row r="412" spans="1:9" s="3" customFormat="1">
      <c r="A412" s="23" t="s">
        <v>1195</v>
      </c>
      <c r="B412" s="65" t="s">
        <v>488</v>
      </c>
      <c r="C412" s="65" t="s">
        <v>489</v>
      </c>
      <c r="D412" s="27" t="s">
        <v>5</v>
      </c>
      <c r="E412" s="25">
        <v>1</v>
      </c>
      <c r="F412" s="25"/>
      <c r="G412" s="26"/>
      <c r="H412" s="113"/>
      <c r="I412" s="121"/>
    </row>
    <row r="413" spans="1:9" s="3" customFormat="1">
      <c r="A413" s="23" t="s">
        <v>1196</v>
      </c>
      <c r="B413" s="71" t="s">
        <v>490</v>
      </c>
      <c r="C413" s="64" t="s">
        <v>491</v>
      </c>
      <c r="D413" s="28" t="s">
        <v>5</v>
      </c>
      <c r="E413" s="25">
        <v>2</v>
      </c>
      <c r="F413" s="25"/>
      <c r="G413" s="26"/>
      <c r="H413" s="113"/>
      <c r="I413" s="121"/>
    </row>
    <row r="414" spans="1:9" s="3" customFormat="1" ht="25.5">
      <c r="A414" s="23" t="s">
        <v>1197</v>
      </c>
      <c r="B414" s="71" t="s">
        <v>492</v>
      </c>
      <c r="C414" s="71" t="s">
        <v>493</v>
      </c>
      <c r="D414" s="41" t="s">
        <v>38</v>
      </c>
      <c r="E414" s="25">
        <v>10</v>
      </c>
      <c r="F414" s="25"/>
      <c r="G414" s="26"/>
      <c r="H414" s="113"/>
      <c r="I414" s="121"/>
    </row>
    <row r="415" spans="1:9" s="3" customFormat="1" ht="25.5">
      <c r="A415" s="23" t="s">
        <v>1198</v>
      </c>
      <c r="B415" s="71" t="s">
        <v>494</v>
      </c>
      <c r="C415" s="71" t="s">
        <v>495</v>
      </c>
      <c r="D415" s="41" t="s">
        <v>5</v>
      </c>
      <c r="E415" s="25">
        <v>5</v>
      </c>
      <c r="F415" s="25"/>
      <c r="G415" s="26"/>
      <c r="H415" s="113"/>
      <c r="I415" s="121"/>
    </row>
    <row r="416" spans="1:9" s="3" customFormat="1" ht="25.5">
      <c r="A416" s="23" t="s">
        <v>1199</v>
      </c>
      <c r="B416" s="64" t="s">
        <v>496</v>
      </c>
      <c r="C416" s="64" t="s">
        <v>497</v>
      </c>
      <c r="D416" s="28" t="s">
        <v>38</v>
      </c>
      <c r="E416" s="25">
        <v>60</v>
      </c>
      <c r="F416" s="25"/>
      <c r="G416" s="26"/>
      <c r="H416" s="113"/>
      <c r="I416" s="121"/>
    </row>
    <row r="417" spans="1:9" s="3" customFormat="1">
      <c r="A417" s="19"/>
      <c r="B417" s="77" t="s">
        <v>498</v>
      </c>
      <c r="C417" s="62"/>
      <c r="D417" s="20"/>
      <c r="E417" s="21">
        <v>94</v>
      </c>
      <c r="F417" s="21"/>
      <c r="G417" s="22"/>
      <c r="H417" s="113"/>
      <c r="I417" s="119"/>
    </row>
    <row r="418" spans="1:9" s="3" customFormat="1" ht="25.5">
      <c r="A418" s="23" t="s">
        <v>1200</v>
      </c>
      <c r="B418" s="65" t="s">
        <v>499</v>
      </c>
      <c r="C418" s="65" t="s">
        <v>500</v>
      </c>
      <c r="D418" s="27" t="s">
        <v>5</v>
      </c>
      <c r="E418" s="25">
        <v>22</v>
      </c>
      <c r="F418" s="25"/>
      <c r="G418" s="26"/>
      <c r="H418" s="113"/>
      <c r="I418" s="121"/>
    </row>
    <row r="419" spans="1:9" s="3" customFormat="1" ht="25.5">
      <c r="A419" s="23" t="s">
        <v>1201</v>
      </c>
      <c r="B419" s="65" t="s">
        <v>499</v>
      </c>
      <c r="C419" s="65" t="s">
        <v>501</v>
      </c>
      <c r="D419" s="27" t="s">
        <v>5</v>
      </c>
      <c r="E419" s="25">
        <v>20</v>
      </c>
      <c r="F419" s="25"/>
      <c r="G419" s="26"/>
      <c r="H419" s="113"/>
      <c r="I419" s="121"/>
    </row>
    <row r="420" spans="1:9" s="3" customFormat="1" ht="25.5">
      <c r="A420" s="23" t="s">
        <v>1202</v>
      </c>
      <c r="B420" s="65" t="s">
        <v>499</v>
      </c>
      <c r="C420" s="65" t="s">
        <v>502</v>
      </c>
      <c r="D420" s="27" t="s">
        <v>5</v>
      </c>
      <c r="E420" s="25">
        <v>12</v>
      </c>
      <c r="F420" s="25"/>
      <c r="G420" s="26"/>
      <c r="H420" s="113"/>
      <c r="I420" s="121"/>
    </row>
    <row r="421" spans="1:9" s="3" customFormat="1" ht="25.5">
      <c r="A421" s="23" t="s">
        <v>1203</v>
      </c>
      <c r="B421" s="65" t="s">
        <v>499</v>
      </c>
      <c r="C421" s="65" t="s">
        <v>503</v>
      </c>
      <c r="D421" s="27" t="s">
        <v>5</v>
      </c>
      <c r="E421" s="25">
        <v>12</v>
      </c>
      <c r="F421" s="25"/>
      <c r="G421" s="26"/>
      <c r="H421" s="113"/>
      <c r="I421" s="121"/>
    </row>
    <row r="422" spans="1:9" s="3" customFormat="1" ht="25.5">
      <c r="A422" s="23" t="s">
        <v>1204</v>
      </c>
      <c r="B422" s="65" t="s">
        <v>499</v>
      </c>
      <c r="C422" s="65" t="s">
        <v>504</v>
      </c>
      <c r="D422" s="27" t="s">
        <v>5</v>
      </c>
      <c r="E422" s="25">
        <v>10</v>
      </c>
      <c r="F422" s="25"/>
      <c r="G422" s="26"/>
      <c r="H422" s="113"/>
      <c r="I422" s="121"/>
    </row>
    <row r="423" spans="1:9" s="3" customFormat="1" ht="25.5">
      <c r="A423" s="23" t="s">
        <v>1205</v>
      </c>
      <c r="B423" s="65" t="s">
        <v>499</v>
      </c>
      <c r="C423" s="65" t="s">
        <v>505</v>
      </c>
      <c r="D423" s="27" t="s">
        <v>5</v>
      </c>
      <c r="E423" s="25">
        <v>4</v>
      </c>
      <c r="F423" s="25"/>
      <c r="G423" s="26"/>
      <c r="H423" s="113"/>
      <c r="I423" s="121"/>
    </row>
    <row r="424" spans="1:9" s="3" customFormat="1" ht="25.5">
      <c r="A424" s="23" t="s">
        <v>1206</v>
      </c>
      <c r="B424" s="65" t="s">
        <v>499</v>
      </c>
      <c r="C424" s="65" t="s">
        <v>506</v>
      </c>
      <c r="D424" s="27" t="s">
        <v>5</v>
      </c>
      <c r="E424" s="25">
        <v>4</v>
      </c>
      <c r="F424" s="25"/>
      <c r="G424" s="26"/>
      <c r="H424" s="113"/>
      <c r="I424" s="121"/>
    </row>
    <row r="425" spans="1:9" s="3" customFormat="1">
      <c r="A425" s="23" t="s">
        <v>1207</v>
      </c>
      <c r="B425" s="65" t="s">
        <v>499</v>
      </c>
      <c r="C425" s="65" t="s">
        <v>507</v>
      </c>
      <c r="D425" s="32" t="s">
        <v>5</v>
      </c>
      <c r="E425" s="25">
        <v>5</v>
      </c>
      <c r="F425" s="25"/>
      <c r="G425" s="26"/>
      <c r="H425" s="113"/>
      <c r="I425" s="121"/>
    </row>
    <row r="426" spans="1:9" s="3" customFormat="1">
      <c r="A426" s="23" t="s">
        <v>1208</v>
      </c>
      <c r="B426" s="65" t="s">
        <v>499</v>
      </c>
      <c r="C426" s="65" t="s">
        <v>508</v>
      </c>
      <c r="D426" s="32" t="s">
        <v>5</v>
      </c>
      <c r="E426" s="25">
        <v>5</v>
      </c>
      <c r="F426" s="25"/>
      <c r="G426" s="26"/>
      <c r="H426" s="113"/>
      <c r="I426" s="121"/>
    </row>
    <row r="427" spans="1:9" s="3" customFormat="1">
      <c r="A427" s="19"/>
      <c r="B427" s="77" t="s">
        <v>509</v>
      </c>
      <c r="C427" s="62"/>
      <c r="D427" s="20"/>
      <c r="E427" s="21">
        <v>55</v>
      </c>
      <c r="F427" s="21"/>
      <c r="G427" s="22"/>
      <c r="H427" s="113"/>
      <c r="I427" s="119"/>
    </row>
    <row r="428" spans="1:9" s="3" customFormat="1" ht="25.5">
      <c r="A428" s="23" t="s">
        <v>1209</v>
      </c>
      <c r="B428" s="65" t="s">
        <v>510</v>
      </c>
      <c r="C428" s="65"/>
      <c r="D428" s="27" t="s">
        <v>511</v>
      </c>
      <c r="E428" s="25">
        <v>50</v>
      </c>
      <c r="F428" s="25"/>
      <c r="G428" s="26"/>
      <c r="H428" s="113"/>
      <c r="I428" s="121"/>
    </row>
    <row r="429" spans="1:9" s="3" customFormat="1" ht="25.5">
      <c r="A429" s="23" t="s">
        <v>1210</v>
      </c>
      <c r="B429" s="65" t="s">
        <v>512</v>
      </c>
      <c r="C429" s="65" t="s">
        <v>513</v>
      </c>
      <c r="D429" s="27" t="s">
        <v>38</v>
      </c>
      <c r="E429" s="25">
        <v>5</v>
      </c>
      <c r="F429" s="25"/>
      <c r="G429" s="26"/>
      <c r="H429" s="113"/>
      <c r="I429" s="121"/>
    </row>
    <row r="430" spans="1:9" s="3" customFormat="1">
      <c r="A430" s="19"/>
      <c r="B430" s="77" t="s">
        <v>514</v>
      </c>
      <c r="C430" s="62"/>
      <c r="D430" s="20"/>
      <c r="E430" s="21">
        <v>775</v>
      </c>
      <c r="F430" s="21"/>
      <c r="G430" s="22"/>
      <c r="H430" s="113"/>
      <c r="I430" s="119"/>
    </row>
    <row r="431" spans="1:9" s="3" customFormat="1" ht="25.5">
      <c r="A431" s="23" t="s">
        <v>1211</v>
      </c>
      <c r="B431" s="65" t="s">
        <v>515</v>
      </c>
      <c r="C431" s="65" t="s">
        <v>516</v>
      </c>
      <c r="D431" s="27" t="s">
        <v>5</v>
      </c>
      <c r="E431" s="25">
        <v>10</v>
      </c>
      <c r="F431" s="25"/>
      <c r="G431" s="26"/>
      <c r="H431" s="113"/>
      <c r="I431" s="121"/>
    </row>
    <row r="432" spans="1:9" s="3" customFormat="1" ht="25.5">
      <c r="A432" s="23" t="s">
        <v>1212</v>
      </c>
      <c r="B432" s="65" t="s">
        <v>515</v>
      </c>
      <c r="C432" s="65" t="s">
        <v>517</v>
      </c>
      <c r="D432" s="27" t="s">
        <v>5</v>
      </c>
      <c r="E432" s="25">
        <v>10</v>
      </c>
      <c r="F432" s="25"/>
      <c r="G432" s="26"/>
      <c r="H432" s="113"/>
      <c r="I432" s="121"/>
    </row>
    <row r="433" spans="1:9" s="3" customFormat="1" ht="25.5">
      <c r="A433" s="23" t="s">
        <v>1213</v>
      </c>
      <c r="B433" s="65" t="s">
        <v>515</v>
      </c>
      <c r="C433" s="65" t="s">
        <v>518</v>
      </c>
      <c r="D433" s="27" t="s">
        <v>5</v>
      </c>
      <c r="E433" s="25">
        <v>10</v>
      </c>
      <c r="F433" s="25"/>
      <c r="G433" s="26"/>
      <c r="H433" s="113"/>
      <c r="I433" s="121"/>
    </row>
    <row r="434" spans="1:9" s="3" customFormat="1" ht="25.5">
      <c r="A434" s="23" t="s">
        <v>1214</v>
      </c>
      <c r="B434" s="65" t="s">
        <v>515</v>
      </c>
      <c r="C434" s="65" t="s">
        <v>519</v>
      </c>
      <c r="D434" s="27" t="s">
        <v>5</v>
      </c>
      <c r="E434" s="25">
        <v>10</v>
      </c>
      <c r="F434" s="25"/>
      <c r="G434" s="26"/>
      <c r="H434" s="113"/>
      <c r="I434" s="117"/>
    </row>
    <row r="435" spans="1:9" s="3" customFormat="1" ht="25.5">
      <c r="A435" s="23" t="s">
        <v>1215</v>
      </c>
      <c r="B435" s="65" t="s">
        <v>520</v>
      </c>
      <c r="C435" s="65" t="s">
        <v>521</v>
      </c>
      <c r="D435" s="27" t="s">
        <v>5</v>
      </c>
      <c r="E435" s="25">
        <v>50</v>
      </c>
      <c r="F435" s="25"/>
      <c r="G435" s="26"/>
      <c r="H435" s="113"/>
      <c r="I435" s="117"/>
    </row>
    <row r="436" spans="1:9" s="3" customFormat="1" ht="38.25">
      <c r="A436" s="23" t="s">
        <v>1216</v>
      </c>
      <c r="B436" s="65" t="s">
        <v>522</v>
      </c>
      <c r="C436" s="65" t="s">
        <v>521</v>
      </c>
      <c r="D436" s="27" t="s">
        <v>5</v>
      </c>
      <c r="E436" s="25">
        <v>50</v>
      </c>
      <c r="F436" s="25"/>
      <c r="G436" s="26"/>
      <c r="H436" s="113"/>
      <c r="I436" s="117"/>
    </row>
    <row r="437" spans="1:9" s="3" customFormat="1" ht="25.5">
      <c r="A437" s="23" t="s">
        <v>1217</v>
      </c>
      <c r="B437" s="65" t="s">
        <v>523</v>
      </c>
      <c r="C437" s="65" t="s">
        <v>521</v>
      </c>
      <c r="D437" s="27" t="s">
        <v>5</v>
      </c>
      <c r="E437" s="25">
        <v>20</v>
      </c>
      <c r="F437" s="25"/>
      <c r="G437" s="26"/>
      <c r="H437" s="113"/>
      <c r="I437" s="117"/>
    </row>
    <row r="438" spans="1:9" s="3" customFormat="1">
      <c r="A438" s="23" t="s">
        <v>1218</v>
      </c>
      <c r="B438" s="65" t="s">
        <v>524</v>
      </c>
      <c r="C438" s="65" t="s">
        <v>525</v>
      </c>
      <c r="D438" s="27" t="s">
        <v>5</v>
      </c>
      <c r="E438" s="25">
        <v>2</v>
      </c>
      <c r="F438" s="25"/>
      <c r="G438" s="26"/>
      <c r="H438" s="113"/>
      <c r="I438" s="117"/>
    </row>
    <row r="439" spans="1:9" s="3" customFormat="1" ht="25.5">
      <c r="A439" s="23" t="s">
        <v>1219</v>
      </c>
      <c r="B439" s="65" t="s">
        <v>526</v>
      </c>
      <c r="C439" s="65" t="s">
        <v>527</v>
      </c>
      <c r="D439" s="27" t="s">
        <v>5</v>
      </c>
      <c r="E439" s="25">
        <v>2</v>
      </c>
      <c r="F439" s="25"/>
      <c r="G439" s="26"/>
      <c r="H439" s="113"/>
      <c r="I439" s="117"/>
    </row>
    <row r="440" spans="1:9" s="3" customFormat="1" ht="25.5">
      <c r="A440" s="23" t="s">
        <v>1220</v>
      </c>
      <c r="B440" s="65" t="s">
        <v>529</v>
      </c>
      <c r="C440" s="65" t="s">
        <v>528</v>
      </c>
      <c r="D440" s="27" t="s">
        <v>5</v>
      </c>
      <c r="E440" s="25">
        <v>10</v>
      </c>
      <c r="F440" s="25"/>
      <c r="G440" s="26"/>
      <c r="H440" s="113"/>
      <c r="I440" s="117"/>
    </row>
    <row r="441" spans="1:9" s="3" customFormat="1" ht="25.5">
      <c r="A441" s="23" t="s">
        <v>1221</v>
      </c>
      <c r="B441" s="65" t="s">
        <v>530</v>
      </c>
      <c r="C441" s="65" t="s">
        <v>531</v>
      </c>
      <c r="D441" s="27" t="s">
        <v>5</v>
      </c>
      <c r="E441" s="25">
        <v>500</v>
      </c>
      <c r="F441" s="25"/>
      <c r="G441" s="26"/>
      <c r="H441" s="113"/>
      <c r="I441" s="117"/>
    </row>
    <row r="442" spans="1:9" s="3" customFormat="1" ht="25.5">
      <c r="A442" s="23" t="s">
        <v>1222</v>
      </c>
      <c r="B442" s="65" t="s">
        <v>532</v>
      </c>
      <c r="C442" s="65" t="s">
        <v>533</v>
      </c>
      <c r="D442" s="27" t="s">
        <v>5</v>
      </c>
      <c r="E442" s="25">
        <v>2</v>
      </c>
      <c r="F442" s="25"/>
      <c r="G442" s="26"/>
      <c r="H442" s="113"/>
      <c r="I442" s="117"/>
    </row>
    <row r="443" spans="1:9" s="3" customFormat="1">
      <c r="A443" s="23" t="s">
        <v>1223</v>
      </c>
      <c r="B443" s="65" t="s">
        <v>534</v>
      </c>
      <c r="C443" s="65" t="s">
        <v>535</v>
      </c>
      <c r="D443" s="27" t="s">
        <v>5</v>
      </c>
      <c r="E443" s="25">
        <v>5</v>
      </c>
      <c r="F443" s="25"/>
      <c r="G443" s="26"/>
      <c r="H443" s="113"/>
      <c r="I443" s="117"/>
    </row>
    <row r="444" spans="1:9" s="3" customFormat="1" ht="25.5">
      <c r="A444" s="23" t="s">
        <v>1224</v>
      </c>
      <c r="B444" s="65" t="s">
        <v>536</v>
      </c>
      <c r="C444" s="65" t="s">
        <v>537</v>
      </c>
      <c r="D444" s="27" t="s">
        <v>5</v>
      </c>
      <c r="E444" s="25">
        <v>1</v>
      </c>
      <c r="F444" s="25"/>
      <c r="G444" s="26"/>
      <c r="H444" s="113"/>
      <c r="I444" s="117"/>
    </row>
    <row r="445" spans="1:9" s="3" customFormat="1" ht="25.5">
      <c r="A445" s="23" t="s">
        <v>1225</v>
      </c>
      <c r="B445" s="65" t="s">
        <v>538</v>
      </c>
      <c r="C445" s="65" t="s">
        <v>539</v>
      </c>
      <c r="D445" s="27" t="s">
        <v>5</v>
      </c>
      <c r="E445" s="25">
        <v>5</v>
      </c>
      <c r="F445" s="25"/>
      <c r="G445" s="26"/>
      <c r="H445" s="113"/>
      <c r="I445" s="117"/>
    </row>
    <row r="446" spans="1:9" s="3" customFormat="1" ht="25.5">
      <c r="A446" s="23" t="s">
        <v>1226</v>
      </c>
      <c r="B446" s="65" t="s">
        <v>538</v>
      </c>
      <c r="C446" s="65" t="s">
        <v>540</v>
      </c>
      <c r="D446" s="27" t="s">
        <v>5</v>
      </c>
      <c r="E446" s="25">
        <v>25</v>
      </c>
      <c r="F446" s="25"/>
      <c r="G446" s="26"/>
      <c r="H446" s="113"/>
      <c r="I446" s="117"/>
    </row>
    <row r="447" spans="1:9" s="3" customFormat="1">
      <c r="A447" s="23" t="s">
        <v>1227</v>
      </c>
      <c r="B447" s="65" t="s">
        <v>524</v>
      </c>
      <c r="C447" s="65" t="s">
        <v>525</v>
      </c>
      <c r="D447" s="27" t="s">
        <v>5</v>
      </c>
      <c r="E447" s="25">
        <v>2</v>
      </c>
      <c r="F447" s="25"/>
      <c r="G447" s="26"/>
      <c r="H447" s="113"/>
      <c r="I447" s="117"/>
    </row>
    <row r="448" spans="1:9" s="3" customFormat="1">
      <c r="A448" s="23" t="s">
        <v>1228</v>
      </c>
      <c r="B448" s="65" t="s">
        <v>541</v>
      </c>
      <c r="C448" s="65" t="s">
        <v>542</v>
      </c>
      <c r="D448" s="27" t="s">
        <v>5</v>
      </c>
      <c r="E448" s="25">
        <v>5</v>
      </c>
      <c r="F448" s="25"/>
      <c r="G448" s="26"/>
      <c r="H448" s="113"/>
      <c r="I448" s="117"/>
    </row>
    <row r="449" spans="1:9" s="3" customFormat="1">
      <c r="A449" s="23" t="s">
        <v>1229</v>
      </c>
      <c r="B449" s="65" t="s">
        <v>541</v>
      </c>
      <c r="C449" s="65" t="s">
        <v>543</v>
      </c>
      <c r="D449" s="27" t="s">
        <v>5</v>
      </c>
      <c r="E449" s="25">
        <v>5</v>
      </c>
      <c r="F449" s="25"/>
      <c r="G449" s="26"/>
      <c r="H449" s="113"/>
      <c r="I449" s="117"/>
    </row>
    <row r="450" spans="1:9" s="3" customFormat="1">
      <c r="A450" s="23" t="s">
        <v>1230</v>
      </c>
      <c r="B450" s="65" t="s">
        <v>544</v>
      </c>
      <c r="C450" s="65" t="s">
        <v>545</v>
      </c>
      <c r="D450" s="27" t="s">
        <v>5</v>
      </c>
      <c r="E450" s="25">
        <v>5</v>
      </c>
      <c r="F450" s="25"/>
      <c r="G450" s="26"/>
      <c r="H450" s="113"/>
      <c r="I450" s="121"/>
    </row>
    <row r="451" spans="1:9" s="3" customFormat="1">
      <c r="A451" s="23" t="s">
        <v>1231</v>
      </c>
      <c r="B451" s="65" t="s">
        <v>546</v>
      </c>
      <c r="C451" s="65" t="s">
        <v>547</v>
      </c>
      <c r="D451" s="27" t="s">
        <v>5</v>
      </c>
      <c r="E451" s="25">
        <v>10</v>
      </c>
      <c r="F451" s="25"/>
      <c r="G451" s="26"/>
      <c r="H451" s="113"/>
      <c r="I451" s="121"/>
    </row>
    <row r="452" spans="1:9" s="3" customFormat="1" ht="51">
      <c r="A452" s="23" t="s">
        <v>1232</v>
      </c>
      <c r="B452" s="65" t="s">
        <v>548</v>
      </c>
      <c r="C452" s="65" t="s">
        <v>549</v>
      </c>
      <c r="D452" s="27" t="s">
        <v>5</v>
      </c>
      <c r="E452" s="25">
        <v>5</v>
      </c>
      <c r="F452" s="25"/>
      <c r="G452" s="26"/>
      <c r="H452" s="113"/>
      <c r="I452" s="121"/>
    </row>
    <row r="453" spans="1:9" s="3" customFormat="1" ht="51">
      <c r="A453" s="23" t="s">
        <v>1233</v>
      </c>
      <c r="B453" s="65" t="s">
        <v>548</v>
      </c>
      <c r="C453" s="65" t="s">
        <v>549</v>
      </c>
      <c r="D453" s="27" t="s">
        <v>5</v>
      </c>
      <c r="E453" s="25">
        <v>5</v>
      </c>
      <c r="F453" s="25"/>
      <c r="G453" s="26"/>
      <c r="H453" s="113"/>
      <c r="I453" s="121"/>
    </row>
    <row r="454" spans="1:9" s="3" customFormat="1">
      <c r="A454" s="19"/>
      <c r="B454" s="77" t="s">
        <v>550</v>
      </c>
      <c r="C454" s="62"/>
      <c r="D454" s="20"/>
      <c r="E454" s="21">
        <v>505</v>
      </c>
      <c r="F454" s="21"/>
      <c r="G454" s="22"/>
      <c r="H454" s="113"/>
      <c r="I454" s="119"/>
    </row>
    <row r="455" spans="1:9" s="3" customFormat="1" ht="38.25">
      <c r="A455" s="23" t="s">
        <v>1234</v>
      </c>
      <c r="B455" s="65" t="s">
        <v>551</v>
      </c>
      <c r="C455" s="65" t="s">
        <v>552</v>
      </c>
      <c r="D455" s="27" t="s">
        <v>5</v>
      </c>
      <c r="E455" s="25"/>
      <c r="F455" s="25"/>
      <c r="G455" s="26"/>
      <c r="H455" s="113"/>
      <c r="I455" s="124"/>
    </row>
    <row r="456" spans="1:9" s="3" customFormat="1" ht="51">
      <c r="A456" s="23" t="s">
        <v>1235</v>
      </c>
      <c r="B456" s="65" t="s">
        <v>553</v>
      </c>
      <c r="C456" s="65" t="s">
        <v>554</v>
      </c>
      <c r="D456" s="27" t="s">
        <v>5</v>
      </c>
      <c r="E456" s="25">
        <v>2</v>
      </c>
      <c r="F456" s="25"/>
      <c r="G456" s="26"/>
      <c r="H456" s="113"/>
      <c r="I456" s="124"/>
    </row>
    <row r="457" spans="1:9" s="3" customFormat="1" ht="25.5">
      <c r="A457" s="23" t="s">
        <v>1236</v>
      </c>
      <c r="B457" s="65" t="s">
        <v>555</v>
      </c>
      <c r="C457" s="65" t="s">
        <v>556</v>
      </c>
      <c r="D457" s="27" t="s">
        <v>5</v>
      </c>
      <c r="E457" s="25">
        <v>20</v>
      </c>
      <c r="F457" s="25"/>
      <c r="G457" s="26"/>
      <c r="H457" s="113"/>
      <c r="I457" s="124"/>
    </row>
    <row r="458" spans="1:9" s="3" customFormat="1">
      <c r="A458" s="23" t="s">
        <v>1237</v>
      </c>
      <c r="B458" s="65" t="s">
        <v>558</v>
      </c>
      <c r="C458" s="65" t="s">
        <v>558</v>
      </c>
      <c r="D458" s="27" t="s">
        <v>559</v>
      </c>
      <c r="E458" s="25">
        <v>50</v>
      </c>
      <c r="F458" s="25"/>
      <c r="G458" s="26"/>
      <c r="H458" s="113"/>
      <c r="I458" s="124"/>
    </row>
    <row r="459" spans="1:9" s="3" customFormat="1">
      <c r="A459" s="23" t="s">
        <v>1238</v>
      </c>
      <c r="B459" s="65" t="s">
        <v>560</v>
      </c>
      <c r="C459" s="65" t="s">
        <v>561</v>
      </c>
      <c r="D459" s="27" t="s">
        <v>5</v>
      </c>
      <c r="E459" s="25">
        <v>5</v>
      </c>
      <c r="F459" s="25"/>
      <c r="G459" s="26"/>
      <c r="H459" s="113"/>
      <c r="I459" s="124"/>
    </row>
    <row r="460" spans="1:9" s="3" customFormat="1">
      <c r="A460" s="23" t="s">
        <v>1239</v>
      </c>
      <c r="B460" s="65" t="s">
        <v>560</v>
      </c>
      <c r="C460" s="65" t="s">
        <v>562</v>
      </c>
      <c r="D460" s="27" t="s">
        <v>5</v>
      </c>
      <c r="E460" s="25">
        <v>5</v>
      </c>
      <c r="F460" s="25"/>
      <c r="G460" s="26"/>
      <c r="H460" s="113"/>
      <c r="I460" s="124"/>
    </row>
    <row r="461" spans="1:9" s="3" customFormat="1">
      <c r="A461" s="23" t="s">
        <v>1240</v>
      </c>
      <c r="B461" s="65" t="s">
        <v>563</v>
      </c>
      <c r="C461" s="65" t="s">
        <v>564</v>
      </c>
      <c r="D461" s="27" t="s">
        <v>5</v>
      </c>
      <c r="E461" s="25">
        <v>10</v>
      </c>
      <c r="F461" s="25"/>
      <c r="G461" s="26"/>
      <c r="H461" s="113"/>
      <c r="I461" s="124"/>
    </row>
    <row r="462" spans="1:9" s="3" customFormat="1" ht="25.5">
      <c r="A462" s="23" t="s">
        <v>1241</v>
      </c>
      <c r="B462" s="65" t="s">
        <v>566</v>
      </c>
      <c r="C462" s="65" t="s">
        <v>567</v>
      </c>
      <c r="D462" s="27" t="s">
        <v>5</v>
      </c>
      <c r="E462" s="25">
        <v>20</v>
      </c>
      <c r="F462" s="25"/>
      <c r="G462" s="26"/>
      <c r="H462" s="113"/>
      <c r="I462" s="124"/>
    </row>
    <row r="463" spans="1:9" s="3" customFormat="1" ht="25.5">
      <c r="A463" s="23" t="s">
        <v>1242</v>
      </c>
      <c r="B463" s="65" t="s">
        <v>566</v>
      </c>
      <c r="C463" s="65" t="s">
        <v>568</v>
      </c>
      <c r="D463" s="27" t="s">
        <v>5</v>
      </c>
      <c r="E463" s="25">
        <v>20</v>
      </c>
      <c r="F463" s="25"/>
      <c r="G463" s="26"/>
      <c r="H463" s="113"/>
      <c r="I463" s="124"/>
    </row>
    <row r="464" spans="1:9" s="3" customFormat="1" ht="25.5">
      <c r="A464" s="23" t="s">
        <v>1243</v>
      </c>
      <c r="B464" s="65" t="s">
        <v>566</v>
      </c>
      <c r="C464" s="65" t="s">
        <v>569</v>
      </c>
      <c r="D464" s="27" t="s">
        <v>5</v>
      </c>
      <c r="E464" s="25">
        <v>20</v>
      </c>
      <c r="F464" s="25"/>
      <c r="G464" s="26"/>
      <c r="H464" s="113"/>
      <c r="I464" s="124"/>
    </row>
    <row r="465" spans="1:9" s="3" customFormat="1">
      <c r="A465" s="23" t="s">
        <v>1244</v>
      </c>
      <c r="B465" s="65" t="s">
        <v>570</v>
      </c>
      <c r="C465" s="65" t="s">
        <v>571</v>
      </c>
      <c r="D465" s="27" t="s">
        <v>5</v>
      </c>
      <c r="E465" s="25">
        <v>18</v>
      </c>
      <c r="F465" s="25"/>
      <c r="G465" s="26"/>
      <c r="H465" s="113"/>
      <c r="I465" s="124"/>
    </row>
    <row r="466" spans="1:9" s="3" customFormat="1">
      <c r="A466" s="23" t="s">
        <v>1245</v>
      </c>
      <c r="B466" s="65" t="s">
        <v>572</v>
      </c>
      <c r="C466" s="65" t="s">
        <v>573</v>
      </c>
      <c r="D466" s="27" t="s">
        <v>5</v>
      </c>
      <c r="E466" s="25">
        <v>9</v>
      </c>
      <c r="F466" s="25"/>
      <c r="G466" s="26"/>
      <c r="H466" s="113"/>
      <c r="I466" s="113"/>
    </row>
    <row r="467" spans="1:9" s="3" customFormat="1">
      <c r="A467" s="23" t="s">
        <v>1246</v>
      </c>
      <c r="B467" s="65" t="s">
        <v>574</v>
      </c>
      <c r="C467" s="65" t="s">
        <v>575</v>
      </c>
      <c r="D467" s="27" t="s">
        <v>5</v>
      </c>
      <c r="E467" s="25">
        <v>2</v>
      </c>
      <c r="F467" s="25"/>
      <c r="G467" s="26"/>
      <c r="H467" s="113"/>
      <c r="I467" s="113"/>
    </row>
    <row r="468" spans="1:9" s="3" customFormat="1" ht="25.5">
      <c r="A468" s="23" t="s">
        <v>1247</v>
      </c>
      <c r="B468" s="65" t="s">
        <v>574</v>
      </c>
      <c r="C468" s="65" t="s">
        <v>576</v>
      </c>
      <c r="D468" s="27" t="s">
        <v>5</v>
      </c>
      <c r="E468" s="25">
        <v>4</v>
      </c>
      <c r="F468" s="25"/>
      <c r="G468" s="26"/>
      <c r="H468" s="113"/>
      <c r="I468" s="113"/>
    </row>
    <row r="469" spans="1:9" s="3" customFormat="1" ht="25.5">
      <c r="A469" s="23" t="s">
        <v>1248</v>
      </c>
      <c r="B469" s="65" t="s">
        <v>577</v>
      </c>
      <c r="C469" s="65" t="s">
        <v>578</v>
      </c>
      <c r="D469" s="27" t="s">
        <v>579</v>
      </c>
      <c r="E469" s="25">
        <v>15</v>
      </c>
      <c r="F469" s="25"/>
      <c r="G469" s="26"/>
      <c r="H469" s="113"/>
      <c r="I469" s="113"/>
    </row>
    <row r="470" spans="1:9" s="3" customFormat="1">
      <c r="A470" s="23" t="s">
        <v>1249</v>
      </c>
      <c r="B470" s="65" t="s">
        <v>580</v>
      </c>
      <c r="C470" s="65" t="s">
        <v>581</v>
      </c>
      <c r="D470" s="27" t="s">
        <v>469</v>
      </c>
      <c r="E470" s="25">
        <v>10</v>
      </c>
      <c r="F470" s="25"/>
      <c r="G470" s="26"/>
      <c r="H470" s="113"/>
      <c r="I470" s="113"/>
    </row>
    <row r="471" spans="1:9" s="3" customFormat="1" ht="25.5">
      <c r="A471" s="23" t="s">
        <v>1250</v>
      </c>
      <c r="B471" s="64" t="s">
        <v>582</v>
      </c>
      <c r="C471" s="64" t="s">
        <v>583</v>
      </c>
      <c r="D471" s="27" t="s">
        <v>5</v>
      </c>
      <c r="E471" s="25">
        <v>2</v>
      </c>
      <c r="F471" s="25"/>
      <c r="G471" s="26"/>
      <c r="H471" s="113"/>
      <c r="I471" s="113"/>
    </row>
    <row r="472" spans="1:9" s="3" customFormat="1" ht="25.5">
      <c r="A472" s="23" t="s">
        <v>1251</v>
      </c>
      <c r="B472" s="64" t="s">
        <v>236</v>
      </c>
      <c r="C472" s="64" t="s">
        <v>584</v>
      </c>
      <c r="D472" s="27" t="s">
        <v>142</v>
      </c>
      <c r="E472" s="25" t="e">
        <f>40-H473</f>
        <v>#DIV/0!</v>
      </c>
      <c r="F472" s="25"/>
      <c r="G472" s="26"/>
      <c r="H472" s="113"/>
      <c r="I472" s="113"/>
    </row>
    <row r="473" spans="1:9" s="3" customFormat="1" ht="25.5">
      <c r="A473" s="23" t="s">
        <v>1252</v>
      </c>
      <c r="B473" s="64" t="s">
        <v>236</v>
      </c>
      <c r="C473" s="64" t="s">
        <v>237</v>
      </c>
      <c r="D473" s="27" t="s">
        <v>142</v>
      </c>
      <c r="E473" s="25">
        <v>20</v>
      </c>
      <c r="F473" s="25"/>
      <c r="G473" s="26"/>
      <c r="H473" s="126" t="e">
        <f>I473/F472</f>
        <v>#DIV/0!</v>
      </c>
      <c r="I473" s="113">
        <v>80758.928571462602</v>
      </c>
    </row>
    <row r="474" spans="1:9" s="3" customFormat="1" ht="25.5">
      <c r="A474" s="23" t="s">
        <v>1253</v>
      </c>
      <c r="B474" s="64" t="s">
        <v>236</v>
      </c>
      <c r="C474" s="64" t="s">
        <v>585</v>
      </c>
      <c r="D474" s="27" t="s">
        <v>142</v>
      </c>
      <c r="E474" s="25">
        <v>80</v>
      </c>
      <c r="F474" s="25"/>
      <c r="G474" s="26"/>
      <c r="H474" s="113"/>
      <c r="I474" s="113"/>
    </row>
    <row r="475" spans="1:9" s="3" customFormat="1" ht="25.5">
      <c r="A475" s="23" t="s">
        <v>1254</v>
      </c>
      <c r="B475" s="64" t="s">
        <v>586</v>
      </c>
      <c r="C475" s="64" t="s">
        <v>587</v>
      </c>
      <c r="D475" s="27" t="s">
        <v>5</v>
      </c>
      <c r="E475" s="25">
        <v>20</v>
      </c>
      <c r="F475" s="25"/>
      <c r="G475" s="26"/>
      <c r="H475" s="113"/>
      <c r="I475" s="113"/>
    </row>
    <row r="476" spans="1:9" s="3" customFormat="1" ht="25.5">
      <c r="A476" s="23" t="s">
        <v>1255</v>
      </c>
      <c r="B476" s="64" t="s">
        <v>588</v>
      </c>
      <c r="C476" s="64"/>
      <c r="D476" s="27" t="s">
        <v>21</v>
      </c>
      <c r="E476" s="25">
        <v>10</v>
      </c>
      <c r="F476" s="25"/>
      <c r="G476" s="26"/>
      <c r="H476" s="113"/>
      <c r="I476" s="113"/>
    </row>
    <row r="477" spans="1:9" s="3" customFormat="1">
      <c r="A477" s="23" t="s">
        <v>1256</v>
      </c>
      <c r="B477" s="64" t="s">
        <v>589</v>
      </c>
      <c r="C477" s="64" t="s">
        <v>590</v>
      </c>
      <c r="D477" s="27" t="s">
        <v>5</v>
      </c>
      <c r="E477" s="25">
        <v>6</v>
      </c>
      <c r="F477" s="25"/>
      <c r="G477" s="26"/>
      <c r="H477" s="113"/>
      <c r="I477" s="113"/>
    </row>
    <row r="478" spans="1:9" s="3" customFormat="1" ht="25.5">
      <c r="A478" s="23" t="s">
        <v>1257</v>
      </c>
      <c r="B478" s="64" t="s">
        <v>591</v>
      </c>
      <c r="C478" s="64" t="s">
        <v>592</v>
      </c>
      <c r="D478" s="27" t="s">
        <v>5</v>
      </c>
      <c r="E478" s="25">
        <v>6</v>
      </c>
      <c r="F478" s="25"/>
      <c r="G478" s="26"/>
      <c r="H478" s="113"/>
      <c r="I478" s="113"/>
    </row>
    <row r="479" spans="1:9" s="3" customFormat="1" ht="25.5">
      <c r="A479" s="23" t="s">
        <v>1258</v>
      </c>
      <c r="B479" s="64" t="s">
        <v>591</v>
      </c>
      <c r="C479" s="64" t="s">
        <v>593</v>
      </c>
      <c r="D479" s="27" t="s">
        <v>5</v>
      </c>
      <c r="E479" s="25">
        <v>6</v>
      </c>
      <c r="F479" s="25"/>
      <c r="G479" s="26"/>
      <c r="H479" s="113"/>
      <c r="I479" s="113"/>
    </row>
    <row r="480" spans="1:9" s="3" customFormat="1" ht="25.5">
      <c r="A480" s="23" t="s">
        <v>1259</v>
      </c>
      <c r="B480" s="64" t="s">
        <v>594</v>
      </c>
      <c r="C480" s="64" t="s">
        <v>595</v>
      </c>
      <c r="D480" s="27" t="s">
        <v>5</v>
      </c>
      <c r="E480" s="25">
        <v>20</v>
      </c>
      <c r="F480" s="25"/>
      <c r="G480" s="26"/>
      <c r="H480" s="113"/>
      <c r="I480" s="113"/>
    </row>
    <row r="481" spans="1:9" s="3" customFormat="1" ht="25.5">
      <c r="A481" s="23" t="s">
        <v>1260</v>
      </c>
      <c r="B481" s="64" t="s">
        <v>596</v>
      </c>
      <c r="C481" s="64" t="s">
        <v>597</v>
      </c>
      <c r="D481" s="27" t="s">
        <v>5</v>
      </c>
      <c r="E481" s="25">
        <v>12</v>
      </c>
      <c r="F481" s="25"/>
      <c r="G481" s="26"/>
      <c r="H481" s="113"/>
      <c r="I481" s="113"/>
    </row>
    <row r="482" spans="1:9" s="3" customFormat="1">
      <c r="A482" s="14"/>
      <c r="B482" s="61" t="s">
        <v>12</v>
      </c>
      <c r="C482" s="61"/>
      <c r="D482" s="15"/>
      <c r="E482" s="54"/>
      <c r="F482" s="42"/>
      <c r="G482" s="17"/>
      <c r="H482" s="113"/>
      <c r="I482" s="112"/>
    </row>
    <row r="483" spans="1:9" s="3" customFormat="1">
      <c r="A483" s="19"/>
      <c r="B483" s="77" t="s">
        <v>13</v>
      </c>
      <c r="C483" s="62"/>
      <c r="D483" s="20"/>
      <c r="E483" s="21">
        <v>12</v>
      </c>
      <c r="F483" s="21"/>
      <c r="G483" s="22"/>
      <c r="H483" s="113"/>
      <c r="I483" s="119"/>
    </row>
    <row r="484" spans="1:9" s="3" customFormat="1">
      <c r="A484" s="23" t="s">
        <v>1261</v>
      </c>
      <c r="B484" s="65" t="s">
        <v>16</v>
      </c>
      <c r="C484" s="65" t="s">
        <v>17</v>
      </c>
      <c r="D484" s="27" t="s">
        <v>21</v>
      </c>
      <c r="E484" s="25">
        <v>3</v>
      </c>
      <c r="F484" s="25"/>
      <c r="G484" s="26"/>
      <c r="H484" s="113"/>
      <c r="I484" s="121"/>
    </row>
    <row r="485" spans="1:9" s="3" customFormat="1">
      <c r="A485" s="23" t="s">
        <v>1262</v>
      </c>
      <c r="B485" s="65" t="s">
        <v>18</v>
      </c>
      <c r="C485" s="65"/>
      <c r="D485" s="27" t="s">
        <v>21</v>
      </c>
      <c r="E485" s="25">
        <v>2</v>
      </c>
      <c r="F485" s="25"/>
      <c r="G485" s="26"/>
      <c r="H485" s="113"/>
      <c r="I485" s="121"/>
    </row>
    <row r="486" spans="1:9" s="3" customFormat="1">
      <c r="A486" s="23" t="s">
        <v>1263</v>
      </c>
      <c r="B486" s="65" t="s">
        <v>22</v>
      </c>
      <c r="C486" s="65" t="s">
        <v>23</v>
      </c>
      <c r="D486" s="27" t="s">
        <v>21</v>
      </c>
      <c r="E486" s="25">
        <v>1</v>
      </c>
      <c r="F486" s="25"/>
      <c r="G486" s="26"/>
      <c r="H486" s="113"/>
      <c r="I486" s="121"/>
    </row>
    <row r="487" spans="1:9" s="3" customFormat="1">
      <c r="A487" s="23" t="s">
        <v>1264</v>
      </c>
      <c r="B487" s="65" t="s">
        <v>19</v>
      </c>
      <c r="C487" s="65" t="s">
        <v>20</v>
      </c>
      <c r="D487" s="27" t="s">
        <v>21</v>
      </c>
      <c r="E487" s="25">
        <v>1</v>
      </c>
      <c r="F487" s="25"/>
      <c r="G487" s="26"/>
      <c r="H487" s="113"/>
      <c r="I487" s="121"/>
    </row>
    <row r="488" spans="1:9" s="3" customFormat="1">
      <c r="A488" s="23" t="s">
        <v>1265</v>
      </c>
      <c r="B488" s="65" t="s">
        <v>24</v>
      </c>
      <c r="C488" s="65" t="s">
        <v>25</v>
      </c>
      <c r="D488" s="27" t="s">
        <v>21</v>
      </c>
      <c r="E488" s="25">
        <v>5</v>
      </c>
      <c r="F488" s="25"/>
      <c r="G488" s="26"/>
      <c r="H488" s="113"/>
      <c r="I488" s="121"/>
    </row>
    <row r="489" spans="1:9" s="3" customFormat="1">
      <c r="A489" s="19"/>
      <c r="B489" s="77" t="s">
        <v>26</v>
      </c>
      <c r="C489" s="62"/>
      <c r="D489" s="20"/>
      <c r="E489" s="21">
        <v>10</v>
      </c>
      <c r="F489" s="21"/>
      <c r="G489" s="22"/>
      <c r="H489" s="113"/>
      <c r="I489" s="119"/>
    </row>
    <row r="490" spans="1:9" s="3" customFormat="1">
      <c r="A490" s="23" t="s">
        <v>1266</v>
      </c>
      <c r="B490" s="65" t="s">
        <v>27</v>
      </c>
      <c r="C490" s="65" t="s">
        <v>28</v>
      </c>
      <c r="D490" s="27" t="s">
        <v>21</v>
      </c>
      <c r="E490" s="53">
        <v>5</v>
      </c>
      <c r="F490" s="25"/>
      <c r="G490" s="26"/>
      <c r="H490" s="113"/>
      <c r="I490" s="121"/>
    </row>
    <row r="491" spans="1:9" s="3" customFormat="1">
      <c r="A491" s="23" t="s">
        <v>1267</v>
      </c>
      <c r="B491" s="65" t="s">
        <v>29</v>
      </c>
      <c r="C491" s="65" t="s">
        <v>30</v>
      </c>
      <c r="D491" s="27" t="s">
        <v>21</v>
      </c>
      <c r="E491" s="53">
        <v>1</v>
      </c>
      <c r="F491" s="25"/>
      <c r="G491" s="26"/>
      <c r="H491" s="113"/>
      <c r="I491" s="121"/>
    </row>
    <row r="492" spans="1:9" s="3" customFormat="1">
      <c r="A492" s="23" t="s">
        <v>1268</v>
      </c>
      <c r="B492" s="65" t="s">
        <v>598</v>
      </c>
      <c r="C492" s="65" t="s">
        <v>32</v>
      </c>
      <c r="D492" s="27" t="s">
        <v>21</v>
      </c>
      <c r="E492" s="53">
        <v>1</v>
      </c>
      <c r="F492" s="25"/>
      <c r="G492" s="26"/>
      <c r="H492" s="113"/>
      <c r="I492" s="121"/>
    </row>
    <row r="493" spans="1:9" s="3" customFormat="1">
      <c r="A493" s="23" t="s">
        <v>1269</v>
      </c>
      <c r="B493" s="65" t="s">
        <v>33</v>
      </c>
      <c r="C493" s="65" t="s">
        <v>34</v>
      </c>
      <c r="D493" s="27" t="s">
        <v>21</v>
      </c>
      <c r="E493" s="53">
        <v>3</v>
      </c>
      <c r="F493" s="25"/>
      <c r="G493" s="26"/>
      <c r="H493" s="113"/>
      <c r="I493" s="121"/>
    </row>
    <row r="494" spans="1:9" s="3" customFormat="1">
      <c r="A494" s="19"/>
      <c r="B494" s="77" t="s">
        <v>35</v>
      </c>
      <c r="C494" s="62"/>
      <c r="D494" s="20"/>
      <c r="E494" s="21">
        <v>48</v>
      </c>
      <c r="F494" s="21"/>
      <c r="G494" s="22"/>
      <c r="H494" s="113"/>
      <c r="I494" s="119"/>
    </row>
    <row r="495" spans="1:9" s="3" customFormat="1">
      <c r="A495" s="23" t="s">
        <v>1270</v>
      </c>
      <c r="B495" s="65" t="s">
        <v>600</v>
      </c>
      <c r="C495" s="65" t="s">
        <v>599</v>
      </c>
      <c r="D495" s="27" t="s">
        <v>61</v>
      </c>
      <c r="E495" s="25">
        <v>5</v>
      </c>
      <c r="F495" s="25"/>
      <c r="G495" s="26"/>
      <c r="H495" s="113"/>
      <c r="I495" s="121"/>
    </row>
    <row r="496" spans="1:9" s="3" customFormat="1" ht="25.5">
      <c r="A496" s="23" t="s">
        <v>1271</v>
      </c>
      <c r="B496" s="65" t="s">
        <v>601</v>
      </c>
      <c r="C496" s="65" t="s">
        <v>602</v>
      </c>
      <c r="D496" s="27" t="s">
        <v>38</v>
      </c>
      <c r="E496" s="25">
        <v>3</v>
      </c>
      <c r="F496" s="25"/>
      <c r="G496" s="26"/>
      <c r="H496" s="113"/>
      <c r="I496" s="121"/>
    </row>
    <row r="497" spans="1:9" s="3" customFormat="1">
      <c r="A497" s="23" t="s">
        <v>1272</v>
      </c>
      <c r="B497" s="65" t="s">
        <v>603</v>
      </c>
      <c r="C497" s="65" t="s">
        <v>40</v>
      </c>
      <c r="D497" s="27" t="s">
        <v>604</v>
      </c>
      <c r="E497" s="25">
        <v>2</v>
      </c>
      <c r="F497" s="25"/>
      <c r="G497" s="26"/>
      <c r="H497" s="113"/>
      <c r="I497" s="121"/>
    </row>
    <row r="498" spans="1:9" s="3" customFormat="1" ht="51">
      <c r="A498" s="23" t="s">
        <v>1273</v>
      </c>
      <c r="B498" s="65" t="s">
        <v>41</v>
      </c>
      <c r="C498" s="65" t="s">
        <v>42</v>
      </c>
      <c r="D498" s="27" t="s">
        <v>38</v>
      </c>
      <c r="E498" s="25">
        <v>2</v>
      </c>
      <c r="F498" s="25"/>
      <c r="G498" s="26"/>
      <c r="H498" s="113"/>
      <c r="I498" s="121"/>
    </row>
    <row r="499" spans="1:9" s="3" customFormat="1">
      <c r="A499" s="23" t="s">
        <v>1274</v>
      </c>
      <c r="B499" s="65" t="s">
        <v>605</v>
      </c>
      <c r="C499" s="65" t="s">
        <v>599</v>
      </c>
      <c r="D499" s="27" t="s">
        <v>61</v>
      </c>
      <c r="E499" s="25">
        <v>2</v>
      </c>
      <c r="F499" s="25"/>
      <c r="G499" s="26"/>
      <c r="H499" s="113"/>
      <c r="I499" s="121"/>
    </row>
    <row r="500" spans="1:9" s="3" customFormat="1" ht="25.5">
      <c r="A500" s="23" t="s">
        <v>1275</v>
      </c>
      <c r="B500" s="65" t="s">
        <v>606</v>
      </c>
      <c r="C500" s="65" t="s">
        <v>599</v>
      </c>
      <c r="D500" s="27" t="s">
        <v>38</v>
      </c>
      <c r="E500" s="25">
        <v>1</v>
      </c>
      <c r="F500" s="25"/>
      <c r="G500" s="26"/>
      <c r="H500" s="113"/>
      <c r="I500" s="121"/>
    </row>
    <row r="501" spans="1:9" s="3" customFormat="1" ht="25.5">
      <c r="A501" s="23" t="s">
        <v>1276</v>
      </c>
      <c r="B501" s="65" t="s">
        <v>607</v>
      </c>
      <c r="C501" s="65" t="s">
        <v>608</v>
      </c>
      <c r="D501" s="32" t="s">
        <v>5</v>
      </c>
      <c r="E501" s="25">
        <v>6</v>
      </c>
      <c r="F501" s="25"/>
      <c r="G501" s="26"/>
      <c r="H501" s="113"/>
      <c r="I501" s="121"/>
    </row>
    <row r="502" spans="1:9" s="3" customFormat="1" ht="25.5">
      <c r="A502" s="23" t="s">
        <v>1277</v>
      </c>
      <c r="B502" s="65" t="s">
        <v>609</v>
      </c>
      <c r="C502" s="65" t="s">
        <v>44</v>
      </c>
      <c r="D502" s="27" t="s">
        <v>38</v>
      </c>
      <c r="E502" s="25">
        <v>7</v>
      </c>
      <c r="F502" s="25"/>
      <c r="G502" s="26"/>
      <c r="H502" s="113"/>
      <c r="I502" s="121"/>
    </row>
    <row r="503" spans="1:9" s="3" customFormat="1" ht="25.5">
      <c r="A503" s="23" t="s">
        <v>1278</v>
      </c>
      <c r="B503" s="65" t="s">
        <v>610</v>
      </c>
      <c r="C503" s="65" t="s">
        <v>40</v>
      </c>
      <c r="D503" s="27" t="s">
        <v>38</v>
      </c>
      <c r="E503" s="25">
        <v>1</v>
      </c>
      <c r="F503" s="25"/>
      <c r="G503" s="26"/>
      <c r="H503" s="113"/>
      <c r="I503" s="121"/>
    </row>
    <row r="504" spans="1:9" s="3" customFormat="1">
      <c r="A504" s="23" t="s">
        <v>1279</v>
      </c>
      <c r="B504" s="65" t="s">
        <v>610</v>
      </c>
      <c r="C504" s="65" t="s">
        <v>599</v>
      </c>
      <c r="D504" s="27" t="s">
        <v>61</v>
      </c>
      <c r="E504" s="25">
        <v>5</v>
      </c>
      <c r="F504" s="25"/>
      <c r="G504" s="26"/>
      <c r="H504" s="113"/>
      <c r="I504" s="121"/>
    </row>
    <row r="505" spans="1:9" s="3" customFormat="1">
      <c r="A505" s="23" t="s">
        <v>1280</v>
      </c>
      <c r="B505" s="65" t="s">
        <v>611</v>
      </c>
      <c r="C505" s="65" t="s">
        <v>599</v>
      </c>
      <c r="D505" s="27" t="s">
        <v>61</v>
      </c>
      <c r="E505" s="25">
        <v>2</v>
      </c>
      <c r="F505" s="25"/>
      <c r="G505" s="26"/>
      <c r="H505" s="113"/>
      <c r="I505" s="121"/>
    </row>
    <row r="506" spans="1:9" s="3" customFormat="1" ht="25.5">
      <c r="A506" s="23" t="s">
        <v>1281</v>
      </c>
      <c r="B506" s="65" t="s">
        <v>612</v>
      </c>
      <c r="C506" s="65" t="s">
        <v>51</v>
      </c>
      <c r="D506" s="27" t="s">
        <v>38</v>
      </c>
      <c r="E506" s="25">
        <v>1</v>
      </c>
      <c r="F506" s="25"/>
      <c r="G506" s="26"/>
      <c r="H506" s="113"/>
      <c r="I506" s="121"/>
    </row>
    <row r="507" spans="1:9" s="3" customFormat="1" ht="25.5">
      <c r="A507" s="23" t="s">
        <v>1282</v>
      </c>
      <c r="B507" s="65" t="s">
        <v>612</v>
      </c>
      <c r="C507" s="65" t="s">
        <v>52</v>
      </c>
      <c r="D507" s="27" t="s">
        <v>38</v>
      </c>
      <c r="E507" s="25">
        <v>2</v>
      </c>
      <c r="F507" s="25"/>
      <c r="G507" s="26"/>
      <c r="H507" s="113"/>
      <c r="I507" s="121"/>
    </row>
    <row r="508" spans="1:9" s="3" customFormat="1" ht="25.5">
      <c r="A508" s="23" t="s">
        <v>1283</v>
      </c>
      <c r="B508" s="65" t="s">
        <v>613</v>
      </c>
      <c r="C508" s="65" t="s">
        <v>614</v>
      </c>
      <c r="D508" s="27" t="s">
        <v>38</v>
      </c>
      <c r="E508" s="25">
        <v>2</v>
      </c>
      <c r="F508" s="25"/>
      <c r="G508" s="26"/>
      <c r="H508" s="113"/>
      <c r="I508" s="121"/>
    </row>
    <row r="509" spans="1:9" s="3" customFormat="1" ht="25.5">
      <c r="A509" s="23" t="s">
        <v>1284</v>
      </c>
      <c r="B509" s="65" t="s">
        <v>54</v>
      </c>
      <c r="C509" s="65" t="s">
        <v>55</v>
      </c>
      <c r="D509" s="27" t="s">
        <v>38</v>
      </c>
      <c r="E509" s="25">
        <v>1</v>
      </c>
      <c r="F509" s="25"/>
      <c r="G509" s="26"/>
      <c r="H509" s="113"/>
      <c r="I509" s="121"/>
    </row>
    <row r="510" spans="1:9" s="3" customFormat="1" ht="25.5">
      <c r="A510" s="19"/>
      <c r="B510" s="77" t="s">
        <v>56</v>
      </c>
      <c r="C510" s="62"/>
      <c r="D510" s="20"/>
      <c r="E510" s="21">
        <v>35</v>
      </c>
      <c r="F510" s="21"/>
      <c r="G510" s="22"/>
      <c r="H510" s="113"/>
      <c r="I510" s="119"/>
    </row>
    <row r="511" spans="1:9" s="3" customFormat="1" ht="25.5">
      <c r="A511" s="23" t="s">
        <v>1285</v>
      </c>
      <c r="B511" s="65" t="s">
        <v>59</v>
      </c>
      <c r="C511" s="65" t="s">
        <v>60</v>
      </c>
      <c r="D511" s="27" t="s">
        <v>61</v>
      </c>
      <c r="E511" s="53">
        <v>5</v>
      </c>
      <c r="F511" s="25"/>
      <c r="G511" s="26"/>
      <c r="H511" s="113"/>
      <c r="I511" s="121"/>
    </row>
    <row r="512" spans="1:9" s="3" customFormat="1" ht="25.5">
      <c r="A512" s="23" t="s">
        <v>1286</v>
      </c>
      <c r="B512" s="65" t="s">
        <v>59</v>
      </c>
      <c r="C512" s="65" t="s">
        <v>62</v>
      </c>
      <c r="D512" s="27" t="s">
        <v>61</v>
      </c>
      <c r="E512" s="53">
        <v>5</v>
      </c>
      <c r="F512" s="25"/>
      <c r="G512" s="26"/>
      <c r="H512" s="113"/>
      <c r="I512" s="121"/>
    </row>
    <row r="513" spans="1:9" s="3" customFormat="1" ht="25.5">
      <c r="A513" s="23" t="s">
        <v>1287</v>
      </c>
      <c r="B513" s="65" t="s">
        <v>63</v>
      </c>
      <c r="C513" s="65" t="s">
        <v>64</v>
      </c>
      <c r="D513" s="27" t="s">
        <v>61</v>
      </c>
      <c r="E513" s="53">
        <v>5</v>
      </c>
      <c r="F513" s="25"/>
      <c r="G513" s="26"/>
      <c r="H513" s="113"/>
      <c r="I513" s="121"/>
    </row>
    <row r="514" spans="1:9" s="3" customFormat="1" ht="25.5">
      <c r="A514" s="23" t="s">
        <v>1288</v>
      </c>
      <c r="B514" s="65" t="s">
        <v>63</v>
      </c>
      <c r="C514" s="65" t="s">
        <v>65</v>
      </c>
      <c r="D514" s="27" t="s">
        <v>61</v>
      </c>
      <c r="E514" s="53">
        <v>5</v>
      </c>
      <c r="F514" s="25"/>
      <c r="G514" s="26"/>
      <c r="H514" s="113"/>
      <c r="I514" s="121"/>
    </row>
    <row r="515" spans="1:9" s="3" customFormat="1" ht="25.5">
      <c r="A515" s="23" t="s">
        <v>1289</v>
      </c>
      <c r="B515" s="65" t="s">
        <v>63</v>
      </c>
      <c r="C515" s="65" t="s">
        <v>66</v>
      </c>
      <c r="D515" s="27" t="s">
        <v>61</v>
      </c>
      <c r="E515" s="53">
        <v>5</v>
      </c>
      <c r="F515" s="25"/>
      <c r="G515" s="26"/>
      <c r="H515" s="113"/>
      <c r="I515" s="121"/>
    </row>
    <row r="516" spans="1:9" s="3" customFormat="1" ht="25.5">
      <c r="A516" s="23" t="s">
        <v>1290</v>
      </c>
      <c r="B516" s="65" t="s">
        <v>63</v>
      </c>
      <c r="C516" s="65" t="s">
        <v>67</v>
      </c>
      <c r="D516" s="27" t="s">
        <v>61</v>
      </c>
      <c r="E516" s="53">
        <v>5</v>
      </c>
      <c r="F516" s="25"/>
      <c r="G516" s="26"/>
      <c r="H516" s="113"/>
      <c r="I516" s="121"/>
    </row>
    <row r="517" spans="1:9" s="3" customFormat="1" ht="25.5">
      <c r="A517" s="23" t="s">
        <v>1291</v>
      </c>
      <c r="B517" s="65" t="s">
        <v>63</v>
      </c>
      <c r="C517" s="65" t="s">
        <v>69</v>
      </c>
      <c r="D517" s="27" t="s">
        <v>61</v>
      </c>
      <c r="E517" s="53">
        <v>5</v>
      </c>
      <c r="F517" s="25"/>
      <c r="G517" s="26"/>
      <c r="H517" s="113"/>
      <c r="I517" s="121"/>
    </row>
    <row r="518" spans="1:9" s="3" customFormat="1">
      <c r="A518" s="19"/>
      <c r="B518" s="77" t="s">
        <v>79</v>
      </c>
      <c r="C518" s="62"/>
      <c r="D518" s="20"/>
      <c r="E518" s="21">
        <v>4</v>
      </c>
      <c r="F518" s="21"/>
      <c r="G518" s="22"/>
      <c r="H518" s="113"/>
      <c r="I518" s="119"/>
    </row>
    <row r="519" spans="1:9" s="3" customFormat="1">
      <c r="A519" s="23" t="s">
        <v>1292</v>
      </c>
      <c r="B519" s="65" t="s">
        <v>80</v>
      </c>
      <c r="C519" s="65" t="s">
        <v>81</v>
      </c>
      <c r="D519" s="27" t="s">
        <v>21</v>
      </c>
      <c r="E519" s="25">
        <v>1</v>
      </c>
      <c r="F519" s="25"/>
      <c r="G519" s="26"/>
      <c r="H519" s="113"/>
      <c r="I519" s="121"/>
    </row>
    <row r="520" spans="1:9" s="3" customFormat="1" ht="25.5">
      <c r="A520" s="23" t="s">
        <v>1293</v>
      </c>
      <c r="B520" s="65" t="s">
        <v>82</v>
      </c>
      <c r="C520" s="65" t="s">
        <v>83</v>
      </c>
      <c r="D520" s="27" t="s">
        <v>21</v>
      </c>
      <c r="E520" s="25">
        <v>1</v>
      </c>
      <c r="F520" s="25"/>
      <c r="G520" s="26"/>
      <c r="H520" s="113"/>
      <c r="I520" s="121"/>
    </row>
    <row r="521" spans="1:9" s="3" customFormat="1">
      <c r="A521" s="23" t="s">
        <v>1294</v>
      </c>
      <c r="B521" s="65" t="s">
        <v>86</v>
      </c>
      <c r="C521" s="65"/>
      <c r="D521" s="27" t="s">
        <v>21</v>
      </c>
      <c r="E521" s="25">
        <v>1</v>
      </c>
      <c r="F521" s="25"/>
      <c r="G521" s="26"/>
      <c r="H521" s="113"/>
      <c r="I521" s="121"/>
    </row>
    <row r="522" spans="1:9" s="3" customFormat="1">
      <c r="A522" s="23" t="s">
        <v>1295</v>
      </c>
      <c r="B522" s="65" t="s">
        <v>88</v>
      </c>
      <c r="C522" s="65"/>
      <c r="D522" s="27" t="s">
        <v>21</v>
      </c>
      <c r="E522" s="25">
        <v>1</v>
      </c>
      <c r="F522" s="25"/>
      <c r="G522" s="26"/>
      <c r="H522" s="113"/>
      <c r="I522" s="121"/>
    </row>
    <row r="523" spans="1:9" s="3" customFormat="1">
      <c r="A523" s="19"/>
      <c r="B523" s="77" t="s">
        <v>92</v>
      </c>
      <c r="C523" s="62"/>
      <c r="D523" s="20"/>
      <c r="E523" s="21">
        <v>0.43000000000000005</v>
      </c>
      <c r="F523" s="21"/>
      <c r="G523" s="22"/>
      <c r="H523" s="113"/>
      <c r="I523" s="119"/>
    </row>
    <row r="524" spans="1:9" s="3" customFormat="1">
      <c r="A524" s="23" t="s">
        <v>1296</v>
      </c>
      <c r="B524" s="65" t="s">
        <v>93</v>
      </c>
      <c r="C524" s="65" t="s">
        <v>94</v>
      </c>
      <c r="D524" s="27" t="s">
        <v>21</v>
      </c>
      <c r="E524" s="53">
        <v>0.1</v>
      </c>
      <c r="F524" s="25"/>
      <c r="G524" s="26"/>
      <c r="H524" s="113"/>
      <c r="I524" s="121"/>
    </row>
    <row r="525" spans="1:9" s="3" customFormat="1">
      <c r="A525" s="23" t="s">
        <v>1297</v>
      </c>
      <c r="B525" s="65" t="s">
        <v>95</v>
      </c>
      <c r="C525" s="65"/>
      <c r="D525" s="27" t="s">
        <v>21</v>
      </c>
      <c r="E525" s="55">
        <v>0.01</v>
      </c>
      <c r="F525" s="25"/>
      <c r="G525" s="26"/>
      <c r="H525" s="113"/>
      <c r="I525" s="121"/>
    </row>
    <row r="526" spans="1:9" s="3" customFormat="1" ht="25.5">
      <c r="A526" s="23" t="s">
        <v>1298</v>
      </c>
      <c r="B526" s="65" t="s">
        <v>96</v>
      </c>
      <c r="C526" s="65" t="s">
        <v>97</v>
      </c>
      <c r="D526" s="27" t="s">
        <v>21</v>
      </c>
      <c r="E526" s="55">
        <v>0.05</v>
      </c>
      <c r="F526" s="25"/>
      <c r="G526" s="26"/>
      <c r="H526" s="113"/>
      <c r="I526" s="121"/>
    </row>
    <row r="527" spans="1:9" s="3" customFormat="1">
      <c r="A527" s="23" t="s">
        <v>1299</v>
      </c>
      <c r="B527" s="65" t="s">
        <v>105</v>
      </c>
      <c r="C527" s="65" t="s">
        <v>106</v>
      </c>
      <c r="D527" s="27" t="s">
        <v>21</v>
      </c>
      <c r="E527" s="55">
        <v>0.01</v>
      </c>
      <c r="F527" s="25"/>
      <c r="G527" s="26"/>
      <c r="H527" s="113"/>
      <c r="I527" s="121"/>
    </row>
    <row r="528" spans="1:9" s="3" customFormat="1">
      <c r="A528" s="23" t="s">
        <v>1300</v>
      </c>
      <c r="B528" s="65" t="s">
        <v>615</v>
      </c>
      <c r="C528" s="65" t="s">
        <v>616</v>
      </c>
      <c r="D528" s="27" t="s">
        <v>21</v>
      </c>
      <c r="E528" s="55">
        <v>0.01</v>
      </c>
      <c r="F528" s="25"/>
      <c r="G528" s="26"/>
      <c r="H528" s="113"/>
      <c r="I528" s="121"/>
    </row>
    <row r="529" spans="1:9" s="3" customFormat="1">
      <c r="A529" s="23" t="s">
        <v>1301</v>
      </c>
      <c r="B529" s="65" t="s">
        <v>617</v>
      </c>
      <c r="C529" s="65" t="s">
        <v>106</v>
      </c>
      <c r="D529" s="27" t="s">
        <v>21</v>
      </c>
      <c r="E529" s="55">
        <v>0.02</v>
      </c>
      <c r="F529" s="25"/>
      <c r="G529" s="26"/>
      <c r="H529" s="113"/>
      <c r="I529" s="121"/>
    </row>
    <row r="530" spans="1:9" s="3" customFormat="1">
      <c r="A530" s="23" t="s">
        <v>1302</v>
      </c>
      <c r="B530" s="65" t="s">
        <v>240</v>
      </c>
      <c r="C530" s="65" t="s">
        <v>618</v>
      </c>
      <c r="D530" s="27" t="s">
        <v>21</v>
      </c>
      <c r="E530" s="55">
        <v>0.01</v>
      </c>
      <c r="F530" s="25"/>
      <c r="G530" s="26"/>
      <c r="H530" s="113"/>
      <c r="I530" s="121"/>
    </row>
    <row r="531" spans="1:9" s="3" customFormat="1" ht="25.5">
      <c r="A531" s="23" t="s">
        <v>1303</v>
      </c>
      <c r="B531" s="65" t="s">
        <v>102</v>
      </c>
      <c r="C531" s="65" t="s">
        <v>103</v>
      </c>
      <c r="D531" s="27"/>
      <c r="E531" s="55">
        <v>0.01</v>
      </c>
      <c r="F531" s="25"/>
      <c r="G531" s="26"/>
      <c r="H531" s="113"/>
      <c r="I531" s="121"/>
    </row>
    <row r="532" spans="1:9" s="3" customFormat="1" ht="25.5">
      <c r="A532" s="23" t="s">
        <v>1304</v>
      </c>
      <c r="B532" s="65" t="s">
        <v>619</v>
      </c>
      <c r="C532" s="65" t="s">
        <v>104</v>
      </c>
      <c r="D532" s="27" t="s">
        <v>21</v>
      </c>
      <c r="E532" s="53">
        <v>0.1</v>
      </c>
      <c r="F532" s="25"/>
      <c r="G532" s="26"/>
      <c r="H532" s="113"/>
      <c r="I532" s="121"/>
    </row>
    <row r="533" spans="1:9" s="3" customFormat="1">
      <c r="A533" s="23" t="s">
        <v>1305</v>
      </c>
      <c r="B533" s="65" t="s">
        <v>620</v>
      </c>
      <c r="C533" s="65"/>
      <c r="D533" s="27" t="s">
        <v>21</v>
      </c>
      <c r="E533" s="53">
        <v>0.1</v>
      </c>
      <c r="F533" s="25"/>
      <c r="G533" s="26"/>
      <c r="H533" s="113"/>
      <c r="I533" s="121"/>
    </row>
    <row r="534" spans="1:9" s="3" customFormat="1">
      <c r="A534" s="23" t="s">
        <v>1306</v>
      </c>
      <c r="B534" s="65" t="s">
        <v>621</v>
      </c>
      <c r="C534" s="65" t="s">
        <v>220</v>
      </c>
      <c r="D534" s="27" t="s">
        <v>21</v>
      </c>
      <c r="E534" s="56">
        <v>0.01</v>
      </c>
      <c r="F534" s="25"/>
      <c r="G534" s="26"/>
      <c r="H534" s="113"/>
      <c r="I534" s="121"/>
    </row>
    <row r="535" spans="1:9" s="3" customFormat="1">
      <c r="A535" s="19"/>
      <c r="B535" s="77" t="s">
        <v>109</v>
      </c>
      <c r="C535" s="62"/>
      <c r="D535" s="20"/>
      <c r="E535" s="21">
        <v>325.3</v>
      </c>
      <c r="F535" s="21"/>
      <c r="G535" s="22"/>
      <c r="H535" s="113"/>
      <c r="I535" s="119"/>
    </row>
    <row r="536" spans="1:9" s="3" customFormat="1" ht="38.25">
      <c r="A536" s="23" t="s">
        <v>1307</v>
      </c>
      <c r="B536" s="65" t="s">
        <v>118</v>
      </c>
      <c r="C536" s="65" t="s">
        <v>622</v>
      </c>
      <c r="D536" s="44" t="s">
        <v>38</v>
      </c>
      <c r="E536" s="53">
        <v>5</v>
      </c>
      <c r="F536" s="25"/>
      <c r="G536" s="26"/>
      <c r="H536" s="113"/>
      <c r="I536" s="124"/>
    </row>
    <row r="537" spans="1:9" s="3" customFormat="1">
      <c r="A537" s="23" t="s">
        <v>1308</v>
      </c>
      <c r="B537" s="65" t="s">
        <v>126</v>
      </c>
      <c r="C537" s="65" t="s">
        <v>127</v>
      </c>
      <c r="D537" s="27"/>
      <c r="E537" s="53">
        <v>0.9</v>
      </c>
      <c r="F537" s="25"/>
      <c r="G537" s="26"/>
      <c r="H537" s="113"/>
      <c r="I537" s="124"/>
    </row>
    <row r="538" spans="1:9" s="3" customFormat="1" ht="25.5">
      <c r="A538" s="23" t="s">
        <v>1309</v>
      </c>
      <c r="B538" s="65" t="s">
        <v>132</v>
      </c>
      <c r="C538" s="65" t="s">
        <v>133</v>
      </c>
      <c r="D538" s="27" t="s">
        <v>21</v>
      </c>
      <c r="E538" s="53">
        <v>0.5</v>
      </c>
      <c r="F538" s="25"/>
      <c r="G538" s="26"/>
      <c r="H538" s="113"/>
      <c r="I538" s="124"/>
    </row>
    <row r="539" spans="1:9" s="3" customFormat="1">
      <c r="A539" s="23" t="s">
        <v>1310</v>
      </c>
      <c r="B539" s="65" t="s">
        <v>623</v>
      </c>
      <c r="C539" s="65" t="s">
        <v>624</v>
      </c>
      <c r="D539" s="27" t="s">
        <v>21</v>
      </c>
      <c r="E539" s="53">
        <v>0.1</v>
      </c>
      <c r="F539" s="25"/>
      <c r="G539" s="26"/>
      <c r="H539" s="113"/>
      <c r="I539" s="124"/>
    </row>
    <row r="540" spans="1:9" s="3" customFormat="1">
      <c r="A540" s="23" t="s">
        <v>1311</v>
      </c>
      <c r="B540" s="65" t="s">
        <v>625</v>
      </c>
      <c r="C540" s="65" t="s">
        <v>626</v>
      </c>
      <c r="D540" s="27" t="s">
        <v>21</v>
      </c>
      <c r="E540" s="55">
        <v>0.25</v>
      </c>
      <c r="F540" s="25"/>
      <c r="G540" s="26"/>
      <c r="H540" s="113"/>
      <c r="I540" s="124"/>
    </row>
    <row r="541" spans="1:9" s="3" customFormat="1">
      <c r="A541" s="23" t="s">
        <v>1312</v>
      </c>
      <c r="B541" s="65" t="s">
        <v>136</v>
      </c>
      <c r="C541" s="65" t="s">
        <v>137</v>
      </c>
      <c r="D541" s="27" t="s">
        <v>21</v>
      </c>
      <c r="E541" s="53">
        <v>1</v>
      </c>
      <c r="F541" s="25"/>
      <c r="G541" s="26"/>
      <c r="H541" s="113"/>
      <c r="I541" s="124"/>
    </row>
    <row r="542" spans="1:9" s="3" customFormat="1">
      <c r="A542" s="23" t="s">
        <v>1313</v>
      </c>
      <c r="B542" s="65" t="s">
        <v>627</v>
      </c>
      <c r="C542" s="65" t="s">
        <v>628</v>
      </c>
      <c r="D542" s="27" t="s">
        <v>21</v>
      </c>
      <c r="E542" s="53">
        <v>0.1</v>
      </c>
      <c r="F542" s="25"/>
      <c r="G542" s="26"/>
      <c r="H542" s="113"/>
      <c r="I542" s="124"/>
    </row>
    <row r="543" spans="1:9" s="3" customFormat="1">
      <c r="A543" s="23" t="s">
        <v>1314</v>
      </c>
      <c r="B543" s="65" t="s">
        <v>629</v>
      </c>
      <c r="C543" s="65"/>
      <c r="D543" s="27"/>
      <c r="E543" s="53">
        <v>5</v>
      </c>
      <c r="F543" s="25"/>
      <c r="G543" s="26"/>
      <c r="H543" s="113"/>
      <c r="I543" s="124"/>
    </row>
    <row r="544" spans="1:9" s="3" customFormat="1" ht="25.5">
      <c r="A544" s="23" t="s">
        <v>1315</v>
      </c>
      <c r="B544" s="65" t="s">
        <v>149</v>
      </c>
      <c r="C544" s="65" t="s">
        <v>150</v>
      </c>
      <c r="D544" s="27" t="s">
        <v>630</v>
      </c>
      <c r="E544" s="53">
        <v>1</v>
      </c>
      <c r="F544" s="25"/>
      <c r="G544" s="26"/>
      <c r="H544" s="113"/>
      <c r="I544" s="113"/>
    </row>
    <row r="545" spans="1:9" s="3" customFormat="1" ht="25.5">
      <c r="A545" s="23" t="s">
        <v>1316</v>
      </c>
      <c r="B545" s="65" t="s">
        <v>147</v>
      </c>
      <c r="C545" s="65" t="s">
        <v>148</v>
      </c>
      <c r="D545" s="27" t="s">
        <v>630</v>
      </c>
      <c r="E545" s="53">
        <v>3</v>
      </c>
      <c r="F545" s="25"/>
      <c r="G545" s="26"/>
      <c r="H545" s="113"/>
      <c r="I545" s="113"/>
    </row>
    <row r="546" spans="1:9" s="3" customFormat="1">
      <c r="A546" s="23" t="s">
        <v>1317</v>
      </c>
      <c r="B546" s="65" t="s">
        <v>167</v>
      </c>
      <c r="C546" s="65" t="s">
        <v>168</v>
      </c>
      <c r="D546" s="27" t="s">
        <v>21</v>
      </c>
      <c r="E546" s="53">
        <v>5</v>
      </c>
      <c r="F546" s="25"/>
      <c r="G546" s="26"/>
      <c r="H546" s="113"/>
      <c r="I546" s="113"/>
    </row>
    <row r="547" spans="1:9" s="3" customFormat="1">
      <c r="A547" s="23" t="s">
        <v>1318</v>
      </c>
      <c r="B547" s="65" t="s">
        <v>155</v>
      </c>
      <c r="C547" s="65" t="s">
        <v>631</v>
      </c>
      <c r="D547" s="27" t="s">
        <v>21</v>
      </c>
      <c r="E547" s="53">
        <v>3</v>
      </c>
      <c r="F547" s="25"/>
      <c r="G547" s="26"/>
      <c r="H547" s="113"/>
      <c r="I547" s="113"/>
    </row>
    <row r="548" spans="1:9" s="3" customFormat="1" ht="25.5">
      <c r="A548" s="23" t="s">
        <v>1319</v>
      </c>
      <c r="B548" s="65" t="s">
        <v>153</v>
      </c>
      <c r="C548" s="65" t="s">
        <v>154</v>
      </c>
      <c r="D548" s="27" t="s">
        <v>21</v>
      </c>
      <c r="E548" s="53">
        <v>0.5</v>
      </c>
      <c r="F548" s="25"/>
      <c r="G548" s="26"/>
      <c r="H548" s="113"/>
      <c r="I548" s="113"/>
    </row>
    <row r="549" spans="1:9" s="3" customFormat="1">
      <c r="A549" s="23" t="s">
        <v>1320</v>
      </c>
      <c r="B549" s="65" t="s">
        <v>632</v>
      </c>
      <c r="C549" s="65" t="s">
        <v>633</v>
      </c>
      <c r="D549" s="27" t="s">
        <v>21</v>
      </c>
      <c r="E549" s="53">
        <v>0.5</v>
      </c>
      <c r="F549" s="25"/>
      <c r="G549" s="26"/>
      <c r="H549" s="113"/>
      <c r="I549" s="113"/>
    </row>
    <row r="550" spans="1:9" s="3" customFormat="1" ht="38.25">
      <c r="A550" s="23" t="s">
        <v>1321</v>
      </c>
      <c r="B550" s="65" t="s">
        <v>169</v>
      </c>
      <c r="C550" s="65" t="s">
        <v>634</v>
      </c>
      <c r="D550" s="27" t="s">
        <v>61</v>
      </c>
      <c r="E550" s="53">
        <v>12</v>
      </c>
      <c r="F550" s="25"/>
      <c r="G550" s="26"/>
      <c r="H550" s="113"/>
      <c r="I550" s="113"/>
    </row>
    <row r="551" spans="1:9" s="3" customFormat="1" ht="25.5">
      <c r="A551" s="23" t="s">
        <v>1322</v>
      </c>
      <c r="B551" s="65" t="s">
        <v>171</v>
      </c>
      <c r="C551" s="65" t="s">
        <v>172</v>
      </c>
      <c r="D551" s="27" t="s">
        <v>38</v>
      </c>
      <c r="E551" s="53">
        <v>3</v>
      </c>
      <c r="F551" s="25"/>
      <c r="G551" s="26"/>
      <c r="H551" s="113"/>
      <c r="I551" s="113"/>
    </row>
    <row r="552" spans="1:9" s="3" customFormat="1" ht="25.5">
      <c r="A552" s="23" t="s">
        <v>1323</v>
      </c>
      <c r="B552" s="65" t="s">
        <v>174</v>
      </c>
      <c r="C552" s="65" t="s">
        <v>635</v>
      </c>
      <c r="D552" s="27" t="s">
        <v>38</v>
      </c>
      <c r="E552" s="53">
        <v>5</v>
      </c>
      <c r="F552" s="25"/>
      <c r="G552" s="26"/>
      <c r="H552" s="113"/>
      <c r="I552" s="113"/>
    </row>
    <row r="553" spans="1:9" s="3" customFormat="1" ht="25.5">
      <c r="A553" s="23" t="s">
        <v>1324</v>
      </c>
      <c r="B553" s="65" t="s">
        <v>636</v>
      </c>
      <c r="C553" s="65" t="s">
        <v>637</v>
      </c>
      <c r="D553" s="27" t="s">
        <v>21</v>
      </c>
      <c r="E553" s="53">
        <v>5</v>
      </c>
      <c r="F553" s="25"/>
      <c r="G553" s="26"/>
      <c r="H553" s="113"/>
      <c r="I553" s="113"/>
    </row>
    <row r="554" spans="1:9" s="3" customFormat="1">
      <c r="A554" s="23" t="s">
        <v>1325</v>
      </c>
      <c r="B554" s="65" t="s">
        <v>638</v>
      </c>
      <c r="C554" s="65" t="s">
        <v>161</v>
      </c>
      <c r="D554" s="27" t="s">
        <v>21</v>
      </c>
      <c r="E554" s="53">
        <v>2</v>
      </c>
      <c r="F554" s="25"/>
      <c r="G554" s="26"/>
      <c r="H554" s="113"/>
      <c r="I554" s="113"/>
    </row>
    <row r="555" spans="1:9" s="3" customFormat="1">
      <c r="A555" s="23" t="s">
        <v>1326</v>
      </c>
      <c r="B555" s="65" t="s">
        <v>192</v>
      </c>
      <c r="C555" s="65" t="s">
        <v>193</v>
      </c>
      <c r="D555" s="27"/>
      <c r="E555" s="53">
        <v>0.5</v>
      </c>
      <c r="F555" s="25"/>
      <c r="G555" s="26"/>
      <c r="H555" s="113"/>
      <c r="I555" s="113"/>
    </row>
    <row r="556" spans="1:9" s="3" customFormat="1" ht="25.5">
      <c r="A556" s="23" t="s">
        <v>1327</v>
      </c>
      <c r="B556" s="65" t="s">
        <v>188</v>
      </c>
      <c r="C556" s="65" t="s">
        <v>189</v>
      </c>
      <c r="D556" s="27" t="s">
        <v>21</v>
      </c>
      <c r="E556" s="53">
        <v>0.3</v>
      </c>
      <c r="F556" s="25"/>
      <c r="G556" s="26"/>
      <c r="H556" s="113"/>
      <c r="I556" s="113"/>
    </row>
    <row r="557" spans="1:9" s="3" customFormat="1">
      <c r="A557" s="23" t="s">
        <v>1328</v>
      </c>
      <c r="B557" s="65" t="s">
        <v>190</v>
      </c>
      <c r="C557" s="65" t="s">
        <v>639</v>
      </c>
      <c r="D557" s="27" t="s">
        <v>21</v>
      </c>
      <c r="E557" s="53">
        <v>0.5</v>
      </c>
      <c r="F557" s="25"/>
      <c r="G557" s="26"/>
      <c r="H557" s="113"/>
      <c r="I557" s="113"/>
    </row>
    <row r="558" spans="1:9" s="3" customFormat="1">
      <c r="A558" s="23" t="s">
        <v>1329</v>
      </c>
      <c r="B558" s="65" t="s">
        <v>194</v>
      </c>
      <c r="C558" s="65" t="s">
        <v>195</v>
      </c>
      <c r="D558" s="27" t="s">
        <v>21</v>
      </c>
      <c r="E558" s="53">
        <v>2</v>
      </c>
      <c r="F558" s="25"/>
      <c r="G558" s="26"/>
      <c r="H558" s="113"/>
      <c r="I558" s="113"/>
    </row>
    <row r="559" spans="1:9" s="3" customFormat="1" ht="25.5">
      <c r="A559" s="23" t="s">
        <v>1330</v>
      </c>
      <c r="B559" s="65" t="s">
        <v>196</v>
      </c>
      <c r="C559" s="65" t="s">
        <v>197</v>
      </c>
      <c r="D559" s="27" t="s">
        <v>21</v>
      </c>
      <c r="E559" s="53">
        <v>0.2</v>
      </c>
      <c r="F559" s="25"/>
      <c r="G559" s="26"/>
      <c r="H559" s="113"/>
      <c r="I559" s="113"/>
    </row>
    <row r="560" spans="1:9" s="3" customFormat="1" ht="25.5">
      <c r="A560" s="23" t="s">
        <v>1331</v>
      </c>
      <c r="B560" s="65" t="s">
        <v>201</v>
      </c>
      <c r="C560" s="65" t="s">
        <v>202</v>
      </c>
      <c r="D560" s="27" t="s">
        <v>21</v>
      </c>
      <c r="E560" s="53">
        <v>0.3</v>
      </c>
      <c r="F560" s="25"/>
      <c r="G560" s="26"/>
      <c r="H560" s="113"/>
      <c r="I560" s="113"/>
    </row>
    <row r="561" spans="1:9" s="3" customFormat="1">
      <c r="A561" s="23" t="s">
        <v>1332</v>
      </c>
      <c r="B561" s="65" t="s">
        <v>182</v>
      </c>
      <c r="C561" s="65" t="s">
        <v>183</v>
      </c>
      <c r="D561" s="27" t="s">
        <v>21</v>
      </c>
      <c r="E561" s="53">
        <v>0.5</v>
      </c>
      <c r="F561" s="25"/>
      <c r="G561" s="26"/>
      <c r="H561" s="113"/>
      <c r="I561" s="113"/>
    </row>
    <row r="562" spans="1:9" s="3" customFormat="1">
      <c r="A562" s="23" t="s">
        <v>1333</v>
      </c>
      <c r="B562" s="65" t="s">
        <v>203</v>
      </c>
      <c r="C562" s="65" t="s">
        <v>204</v>
      </c>
      <c r="D562" s="27" t="s">
        <v>21</v>
      </c>
      <c r="E562" s="53">
        <v>1.05</v>
      </c>
      <c r="F562" s="25"/>
      <c r="G562" s="26"/>
      <c r="H562" s="113"/>
      <c r="I562" s="113"/>
    </row>
    <row r="563" spans="1:9" s="3" customFormat="1">
      <c r="A563" s="23" t="s">
        <v>1334</v>
      </c>
      <c r="B563" s="65" t="s">
        <v>205</v>
      </c>
      <c r="C563" s="65" t="s">
        <v>206</v>
      </c>
      <c r="D563" s="27" t="s">
        <v>21</v>
      </c>
      <c r="E563" s="53">
        <v>1</v>
      </c>
      <c r="F563" s="25"/>
      <c r="G563" s="26"/>
      <c r="H563" s="113"/>
      <c r="I563" s="113"/>
    </row>
    <row r="564" spans="1:9" s="3" customFormat="1" ht="25.5">
      <c r="A564" s="23" t="s">
        <v>1335</v>
      </c>
      <c r="B564" s="65" t="s">
        <v>207</v>
      </c>
      <c r="C564" s="65" t="s">
        <v>208</v>
      </c>
      <c r="D564" s="27" t="s">
        <v>21</v>
      </c>
      <c r="E564" s="53">
        <v>1</v>
      </c>
      <c r="F564" s="25"/>
      <c r="G564" s="26"/>
      <c r="H564" s="113"/>
      <c r="I564" s="113"/>
    </row>
    <row r="565" spans="1:9" s="3" customFormat="1">
      <c r="A565" s="23" t="s">
        <v>1336</v>
      </c>
      <c r="B565" s="65" t="s">
        <v>209</v>
      </c>
      <c r="C565" s="65" t="s">
        <v>210</v>
      </c>
      <c r="D565" s="27" t="s">
        <v>21</v>
      </c>
      <c r="E565" s="53">
        <v>1</v>
      </c>
      <c r="F565" s="25"/>
      <c r="G565" s="26"/>
      <c r="H565" s="113"/>
      <c r="I565" s="113"/>
    </row>
    <row r="566" spans="1:9" s="3" customFormat="1">
      <c r="A566" s="23" t="s">
        <v>1337</v>
      </c>
      <c r="B566" s="65" t="s">
        <v>211</v>
      </c>
      <c r="C566" s="65" t="s">
        <v>212</v>
      </c>
      <c r="D566" s="27" t="s">
        <v>21</v>
      </c>
      <c r="E566" s="53">
        <v>1</v>
      </c>
      <c r="F566" s="25"/>
      <c r="G566" s="26"/>
      <c r="H566" s="113"/>
      <c r="I566" s="113"/>
    </row>
    <row r="567" spans="1:9" s="3" customFormat="1">
      <c r="A567" s="23" t="s">
        <v>1338</v>
      </c>
      <c r="B567" s="65" t="s">
        <v>213</v>
      </c>
      <c r="C567" s="65" t="s">
        <v>214</v>
      </c>
      <c r="D567" s="27" t="s">
        <v>21</v>
      </c>
      <c r="E567" s="53">
        <v>0.5</v>
      </c>
      <c r="F567" s="25"/>
      <c r="G567" s="26"/>
      <c r="H567" s="113"/>
      <c r="I567" s="113"/>
    </row>
    <row r="568" spans="1:9" s="3" customFormat="1">
      <c r="A568" s="23" t="s">
        <v>1339</v>
      </c>
      <c r="B568" s="65" t="s">
        <v>217</v>
      </c>
      <c r="C568" s="65" t="s">
        <v>218</v>
      </c>
      <c r="D568" s="27" t="s">
        <v>21</v>
      </c>
      <c r="E568" s="53">
        <v>0.5</v>
      </c>
      <c r="F568" s="25"/>
      <c r="G568" s="26"/>
      <c r="H568" s="113"/>
      <c r="I568" s="113"/>
    </row>
    <row r="569" spans="1:9" s="3" customFormat="1">
      <c r="A569" s="23" t="s">
        <v>1340</v>
      </c>
      <c r="B569" s="65" t="s">
        <v>219</v>
      </c>
      <c r="C569" s="65" t="s">
        <v>640</v>
      </c>
      <c r="D569" s="27" t="s">
        <v>21</v>
      </c>
      <c r="E569" s="53">
        <v>0.5</v>
      </c>
      <c r="F569" s="25"/>
      <c r="G569" s="26"/>
      <c r="H569" s="113"/>
      <c r="I569" s="113"/>
    </row>
    <row r="570" spans="1:9" s="3" customFormat="1">
      <c r="A570" s="23" t="s">
        <v>1341</v>
      </c>
      <c r="B570" s="65" t="s">
        <v>224</v>
      </c>
      <c r="C570" s="65" t="s">
        <v>225</v>
      </c>
      <c r="D570" s="27" t="s">
        <v>21</v>
      </c>
      <c r="E570" s="53">
        <v>0.5</v>
      </c>
      <c r="F570" s="25"/>
      <c r="G570" s="26"/>
      <c r="H570" s="113"/>
      <c r="I570" s="113"/>
    </row>
    <row r="571" spans="1:9" s="3" customFormat="1">
      <c r="A571" s="23" t="s">
        <v>1342</v>
      </c>
      <c r="B571" s="65" t="s">
        <v>221</v>
      </c>
      <c r="C571" s="65" t="s">
        <v>222</v>
      </c>
      <c r="D571" s="27" t="s">
        <v>21</v>
      </c>
      <c r="E571" s="53">
        <v>0.5</v>
      </c>
      <c r="F571" s="25"/>
      <c r="G571" s="26"/>
      <c r="H571" s="113"/>
      <c r="I571" s="113"/>
    </row>
    <row r="572" spans="1:9" s="3" customFormat="1">
      <c r="A572" s="23" t="s">
        <v>1343</v>
      </c>
      <c r="B572" s="65" t="s">
        <v>641</v>
      </c>
      <c r="C572" s="65" t="s">
        <v>642</v>
      </c>
      <c r="D572" s="27" t="s">
        <v>21</v>
      </c>
      <c r="E572" s="53">
        <v>0.5</v>
      </c>
      <c r="F572" s="25"/>
      <c r="G572" s="26"/>
      <c r="H572" s="113"/>
      <c r="I572" s="113"/>
    </row>
    <row r="573" spans="1:9" s="3" customFormat="1">
      <c r="A573" s="23" t="s">
        <v>1344</v>
      </c>
      <c r="B573" s="65" t="s">
        <v>643</v>
      </c>
      <c r="C573" s="65" t="s">
        <v>644</v>
      </c>
      <c r="D573" s="27" t="s">
        <v>21</v>
      </c>
      <c r="E573" s="53">
        <v>0.2</v>
      </c>
      <c r="F573" s="25"/>
      <c r="G573" s="26"/>
      <c r="H573" s="113"/>
      <c r="I573" s="113"/>
    </row>
    <row r="574" spans="1:9" s="3" customFormat="1" ht="25.5">
      <c r="A574" s="23" t="s">
        <v>1345</v>
      </c>
      <c r="B574" s="65" t="s">
        <v>228</v>
      </c>
      <c r="C574" s="65" t="s">
        <v>229</v>
      </c>
      <c r="D574" s="27" t="s">
        <v>21</v>
      </c>
      <c r="E574" s="53">
        <v>3</v>
      </c>
      <c r="F574" s="25"/>
      <c r="G574" s="26"/>
      <c r="H574" s="113"/>
      <c r="I574" s="113"/>
    </row>
    <row r="575" spans="1:9" s="3" customFormat="1">
      <c r="A575" s="23" t="s">
        <v>1346</v>
      </c>
      <c r="B575" s="65" t="s">
        <v>244</v>
      </c>
      <c r="C575" s="65" t="s">
        <v>245</v>
      </c>
      <c r="D575" s="27" t="s">
        <v>645</v>
      </c>
      <c r="E575" s="53">
        <v>1</v>
      </c>
      <c r="F575" s="25"/>
      <c r="G575" s="26"/>
      <c r="H575" s="113"/>
      <c r="I575" s="113"/>
    </row>
    <row r="576" spans="1:9" s="3" customFormat="1" ht="25.5">
      <c r="A576" s="23" t="s">
        <v>1347</v>
      </c>
      <c r="B576" s="65" t="s">
        <v>248</v>
      </c>
      <c r="C576" s="65" t="s">
        <v>249</v>
      </c>
      <c r="D576" s="27" t="s">
        <v>21</v>
      </c>
      <c r="E576" s="53">
        <v>0.3</v>
      </c>
      <c r="F576" s="25"/>
      <c r="G576" s="26"/>
      <c r="H576" s="113"/>
      <c r="I576" s="113"/>
    </row>
    <row r="577" spans="1:9" s="3" customFormat="1" ht="25.5">
      <c r="A577" s="23" t="s">
        <v>1348</v>
      </c>
      <c r="B577" s="65" t="s">
        <v>252</v>
      </c>
      <c r="C577" s="65" t="s">
        <v>253</v>
      </c>
      <c r="D577" s="27" t="s">
        <v>21</v>
      </c>
      <c r="E577" s="53">
        <v>0.5</v>
      </c>
      <c r="F577" s="25"/>
      <c r="G577" s="26"/>
      <c r="H577" s="113"/>
      <c r="I577" s="113"/>
    </row>
    <row r="578" spans="1:9" s="3" customFormat="1">
      <c r="A578" s="23" t="s">
        <v>1349</v>
      </c>
      <c r="B578" s="65" t="s">
        <v>646</v>
      </c>
      <c r="C578" s="65" t="s">
        <v>647</v>
      </c>
      <c r="D578" s="27" t="s">
        <v>21</v>
      </c>
      <c r="E578" s="53">
        <v>0.5</v>
      </c>
      <c r="F578" s="25"/>
      <c r="G578" s="26"/>
      <c r="H578" s="113"/>
      <c r="I578" s="113"/>
    </row>
    <row r="579" spans="1:9" s="3" customFormat="1">
      <c r="A579" s="23" t="s">
        <v>1350</v>
      </c>
      <c r="B579" s="65" t="s">
        <v>255</v>
      </c>
      <c r="C579" s="65" t="s">
        <v>256</v>
      </c>
      <c r="D579" s="27" t="s">
        <v>21</v>
      </c>
      <c r="E579" s="53">
        <v>0.3</v>
      </c>
      <c r="F579" s="25"/>
      <c r="G579" s="26"/>
      <c r="H579" s="113"/>
      <c r="I579" s="113"/>
    </row>
    <row r="580" spans="1:9" s="3" customFormat="1" ht="25.5">
      <c r="A580" s="23" t="s">
        <v>1351</v>
      </c>
      <c r="B580" s="65" t="s">
        <v>257</v>
      </c>
      <c r="C580" s="65" t="s">
        <v>258</v>
      </c>
      <c r="D580" s="27" t="s">
        <v>21</v>
      </c>
      <c r="E580" s="53">
        <v>0.2</v>
      </c>
      <c r="F580" s="25"/>
      <c r="G580" s="26"/>
      <c r="H580" s="113"/>
      <c r="I580" s="113"/>
    </row>
    <row r="581" spans="1:9" s="3" customFormat="1">
      <c r="A581" s="23" t="s">
        <v>1352</v>
      </c>
      <c r="B581" s="65" t="s">
        <v>261</v>
      </c>
      <c r="C581" s="65" t="s">
        <v>262</v>
      </c>
      <c r="D581" s="27" t="s">
        <v>645</v>
      </c>
      <c r="E581" s="53">
        <v>0.3</v>
      </c>
      <c r="F581" s="25"/>
      <c r="G581" s="26"/>
      <c r="H581" s="113"/>
      <c r="I581" s="113"/>
    </row>
    <row r="582" spans="1:9" s="3" customFormat="1" ht="25.5">
      <c r="A582" s="23" t="s">
        <v>1353</v>
      </c>
      <c r="B582" s="65" t="s">
        <v>648</v>
      </c>
      <c r="C582" s="65" t="s">
        <v>162</v>
      </c>
      <c r="D582" s="27" t="s">
        <v>21</v>
      </c>
      <c r="E582" s="53">
        <v>5</v>
      </c>
      <c r="F582" s="25"/>
      <c r="G582" s="26"/>
      <c r="H582" s="113"/>
      <c r="I582" s="113"/>
    </row>
    <row r="583" spans="1:9" s="3" customFormat="1" ht="25.5">
      <c r="A583" s="23" t="s">
        <v>1354</v>
      </c>
      <c r="B583" s="65" t="s">
        <v>649</v>
      </c>
      <c r="C583" s="65" t="s">
        <v>650</v>
      </c>
      <c r="D583" s="27" t="s">
        <v>21</v>
      </c>
      <c r="E583" s="53">
        <v>1</v>
      </c>
      <c r="F583" s="25"/>
      <c r="G583" s="26"/>
      <c r="H583" s="113"/>
      <c r="I583" s="113"/>
    </row>
    <row r="584" spans="1:9" s="3" customFormat="1">
      <c r="A584" s="23" t="s">
        <v>1355</v>
      </c>
      <c r="B584" s="65" t="s">
        <v>259</v>
      </c>
      <c r="C584" s="65" t="s">
        <v>260</v>
      </c>
      <c r="D584" s="27" t="s">
        <v>21</v>
      </c>
      <c r="E584" s="53">
        <v>0.2</v>
      </c>
      <c r="F584" s="25"/>
      <c r="G584" s="26"/>
      <c r="H584" s="113"/>
      <c r="I584" s="113"/>
    </row>
    <row r="585" spans="1:9" s="3" customFormat="1" ht="25.5">
      <c r="A585" s="23" t="s">
        <v>1356</v>
      </c>
      <c r="B585" s="65" t="s">
        <v>272</v>
      </c>
      <c r="C585" s="65" t="s">
        <v>651</v>
      </c>
      <c r="D585" s="27" t="s">
        <v>38</v>
      </c>
      <c r="E585" s="53">
        <v>5</v>
      </c>
      <c r="F585" s="25"/>
      <c r="G585" s="26"/>
      <c r="H585" s="113"/>
      <c r="I585" s="113"/>
    </row>
    <row r="586" spans="1:9" s="3" customFormat="1">
      <c r="A586" s="23" t="s">
        <v>1357</v>
      </c>
      <c r="B586" s="65" t="s">
        <v>265</v>
      </c>
      <c r="C586" s="65" t="s">
        <v>266</v>
      </c>
      <c r="D586" s="27" t="s">
        <v>21</v>
      </c>
      <c r="E586" s="53">
        <v>3</v>
      </c>
      <c r="F586" s="25"/>
      <c r="G586" s="26"/>
      <c r="H586" s="113"/>
      <c r="I586" s="113"/>
    </row>
    <row r="587" spans="1:9" s="3" customFormat="1" ht="25.5">
      <c r="A587" s="23" t="s">
        <v>1358</v>
      </c>
      <c r="B587" s="65" t="s">
        <v>274</v>
      </c>
      <c r="C587" s="65" t="s">
        <v>652</v>
      </c>
      <c r="D587" s="27" t="s">
        <v>38</v>
      </c>
      <c r="E587" s="53">
        <v>5</v>
      </c>
      <c r="F587" s="25"/>
      <c r="G587" s="26"/>
      <c r="H587" s="113"/>
      <c r="I587" s="113"/>
    </row>
    <row r="588" spans="1:9" s="3" customFormat="1" ht="25.5">
      <c r="A588" s="23" t="s">
        <v>1359</v>
      </c>
      <c r="B588" s="65" t="s">
        <v>276</v>
      </c>
      <c r="C588" s="65" t="s">
        <v>653</v>
      </c>
      <c r="D588" s="27" t="s">
        <v>38</v>
      </c>
      <c r="E588" s="53">
        <v>5</v>
      </c>
      <c r="F588" s="25"/>
      <c r="G588" s="26"/>
      <c r="H588" s="113"/>
      <c r="I588" s="113"/>
    </row>
    <row r="589" spans="1:9" s="3" customFormat="1">
      <c r="A589" s="23" t="s">
        <v>1360</v>
      </c>
      <c r="B589" s="65" t="s">
        <v>286</v>
      </c>
      <c r="C589" s="65" t="s">
        <v>287</v>
      </c>
      <c r="D589" s="27" t="s">
        <v>21</v>
      </c>
      <c r="E589" s="53">
        <v>0.5</v>
      </c>
      <c r="F589" s="25"/>
      <c r="G589" s="26"/>
      <c r="H589" s="113"/>
      <c r="I589" s="113"/>
    </row>
    <row r="590" spans="1:9" s="3" customFormat="1" ht="25.5">
      <c r="A590" s="23" t="s">
        <v>1361</v>
      </c>
      <c r="B590" s="65" t="s">
        <v>294</v>
      </c>
      <c r="C590" s="65" t="s">
        <v>295</v>
      </c>
      <c r="D590" s="27" t="s">
        <v>38</v>
      </c>
      <c r="E590" s="53">
        <v>5</v>
      </c>
      <c r="F590" s="25"/>
      <c r="G590" s="26"/>
      <c r="H590" s="113"/>
      <c r="I590" s="113"/>
    </row>
    <row r="591" spans="1:9" s="3" customFormat="1">
      <c r="A591" s="23" t="s">
        <v>1362</v>
      </c>
      <c r="B591" s="65" t="s">
        <v>290</v>
      </c>
      <c r="C591" s="65" t="s">
        <v>291</v>
      </c>
      <c r="D591" s="27" t="s">
        <v>21</v>
      </c>
      <c r="E591" s="53">
        <v>2</v>
      </c>
      <c r="F591" s="33"/>
      <c r="G591" s="26"/>
      <c r="H591" s="113"/>
      <c r="I591" s="113"/>
    </row>
    <row r="592" spans="1:9" s="3" customFormat="1">
      <c r="A592" s="23" t="s">
        <v>1363</v>
      </c>
      <c r="B592" s="65" t="s">
        <v>296</v>
      </c>
      <c r="C592" s="65" t="s">
        <v>297</v>
      </c>
      <c r="D592" s="27" t="s">
        <v>21</v>
      </c>
      <c r="E592" s="53">
        <v>2</v>
      </c>
      <c r="F592" s="25"/>
      <c r="G592" s="26"/>
      <c r="H592" s="113"/>
      <c r="I592" s="113"/>
    </row>
    <row r="593" spans="1:9" s="3" customFormat="1">
      <c r="A593" s="23" t="s">
        <v>1364</v>
      </c>
      <c r="B593" s="65" t="s">
        <v>301</v>
      </c>
      <c r="C593" s="65" t="s">
        <v>302</v>
      </c>
      <c r="D593" s="27" t="s">
        <v>21</v>
      </c>
      <c r="E593" s="53">
        <v>0.5</v>
      </c>
      <c r="F593" s="25"/>
      <c r="G593" s="26"/>
      <c r="H593" s="113"/>
      <c r="I593" s="113"/>
    </row>
    <row r="594" spans="1:9" s="3" customFormat="1">
      <c r="A594" s="23" t="s">
        <v>1365</v>
      </c>
      <c r="B594" s="65" t="s">
        <v>305</v>
      </c>
      <c r="C594" s="65" t="s">
        <v>306</v>
      </c>
      <c r="D594" s="27" t="s">
        <v>21</v>
      </c>
      <c r="E594" s="53">
        <v>0.5</v>
      </c>
      <c r="F594" s="25"/>
      <c r="G594" s="26"/>
      <c r="H594" s="113"/>
      <c r="I594" s="113"/>
    </row>
    <row r="595" spans="1:9" s="3" customFormat="1">
      <c r="A595" s="23" t="s">
        <v>1366</v>
      </c>
      <c r="B595" s="65" t="s">
        <v>303</v>
      </c>
      <c r="C595" s="65" t="s">
        <v>304</v>
      </c>
      <c r="D595" s="27" t="s">
        <v>21</v>
      </c>
      <c r="E595" s="53">
        <v>0.2</v>
      </c>
      <c r="F595" s="33"/>
      <c r="G595" s="26"/>
      <c r="H595" s="113"/>
      <c r="I595" s="113"/>
    </row>
    <row r="596" spans="1:9" s="3" customFormat="1">
      <c r="A596" s="23" t="s">
        <v>1367</v>
      </c>
      <c r="B596" s="65" t="s">
        <v>654</v>
      </c>
      <c r="C596" s="65" t="s">
        <v>655</v>
      </c>
      <c r="D596" s="27" t="s">
        <v>21</v>
      </c>
      <c r="E596" s="53">
        <v>0.2</v>
      </c>
      <c r="F596" s="25"/>
      <c r="G596" s="26"/>
      <c r="H596" s="113"/>
      <c r="I596" s="113"/>
    </row>
    <row r="597" spans="1:9" s="3" customFormat="1" ht="25.5">
      <c r="A597" s="23" t="s">
        <v>1368</v>
      </c>
      <c r="B597" s="65" t="s">
        <v>656</v>
      </c>
      <c r="C597" s="65" t="s">
        <v>657</v>
      </c>
      <c r="D597" s="27" t="s">
        <v>142</v>
      </c>
      <c r="E597" s="53">
        <v>50</v>
      </c>
      <c r="F597" s="25"/>
      <c r="G597" s="26"/>
      <c r="H597" s="113"/>
      <c r="I597" s="113"/>
    </row>
    <row r="598" spans="1:9" s="3" customFormat="1" ht="25.5">
      <c r="A598" s="23" t="s">
        <v>1369</v>
      </c>
      <c r="B598" s="65" t="s">
        <v>315</v>
      </c>
      <c r="C598" s="65" t="s">
        <v>658</v>
      </c>
      <c r="D598" s="27" t="s">
        <v>21</v>
      </c>
      <c r="E598" s="53">
        <v>5</v>
      </c>
      <c r="F598" s="25"/>
      <c r="G598" s="26"/>
      <c r="H598" s="113"/>
      <c r="I598" s="113"/>
    </row>
    <row r="599" spans="1:9" s="3" customFormat="1">
      <c r="A599" s="23" t="s">
        <v>1370</v>
      </c>
      <c r="B599" s="65" t="s">
        <v>322</v>
      </c>
      <c r="C599" s="65" t="s">
        <v>254</v>
      </c>
      <c r="D599" s="27" t="s">
        <v>21</v>
      </c>
      <c r="E599" s="53">
        <v>0.5</v>
      </c>
      <c r="F599" s="25"/>
      <c r="G599" s="26"/>
      <c r="H599" s="113"/>
      <c r="I599" s="113"/>
    </row>
    <row r="600" spans="1:9" s="3" customFormat="1" ht="25.5">
      <c r="A600" s="23" t="s">
        <v>1371</v>
      </c>
      <c r="B600" s="65" t="s">
        <v>323</v>
      </c>
      <c r="C600" s="65" t="s">
        <v>659</v>
      </c>
      <c r="D600" s="27" t="s">
        <v>38</v>
      </c>
      <c r="E600" s="53">
        <v>3</v>
      </c>
      <c r="F600" s="25"/>
      <c r="G600" s="26"/>
      <c r="H600" s="113"/>
      <c r="I600" s="113"/>
    </row>
    <row r="601" spans="1:9" s="3" customFormat="1" ht="38.25">
      <c r="A601" s="23" t="s">
        <v>1372</v>
      </c>
      <c r="B601" s="65" t="s">
        <v>660</v>
      </c>
      <c r="C601" s="65" t="s">
        <v>661</v>
      </c>
      <c r="D601" s="27" t="s">
        <v>475</v>
      </c>
      <c r="E601" s="53">
        <v>9</v>
      </c>
      <c r="F601" s="25"/>
      <c r="G601" s="26"/>
      <c r="H601" s="113"/>
      <c r="I601" s="113"/>
    </row>
    <row r="602" spans="1:9" s="3" customFormat="1">
      <c r="A602" s="23" t="s">
        <v>1373</v>
      </c>
      <c r="B602" s="65" t="s">
        <v>662</v>
      </c>
      <c r="C602" s="65" t="s">
        <v>663</v>
      </c>
      <c r="D602" s="27" t="s">
        <v>21</v>
      </c>
      <c r="E602" s="53">
        <v>2</v>
      </c>
      <c r="F602" s="25"/>
      <c r="G602" s="26"/>
      <c r="H602" s="113"/>
      <c r="I602" s="113"/>
    </row>
    <row r="603" spans="1:9" s="3" customFormat="1">
      <c r="A603" s="23" t="s">
        <v>1374</v>
      </c>
      <c r="B603" s="65" t="s">
        <v>664</v>
      </c>
      <c r="C603" s="65" t="s">
        <v>665</v>
      </c>
      <c r="D603" s="27" t="s">
        <v>21</v>
      </c>
      <c r="E603" s="53">
        <v>1</v>
      </c>
      <c r="F603" s="25"/>
      <c r="G603" s="26"/>
      <c r="H603" s="113"/>
      <c r="I603" s="113"/>
    </row>
    <row r="604" spans="1:9" s="3" customFormat="1" ht="25.5">
      <c r="A604" s="23" t="s">
        <v>1375</v>
      </c>
      <c r="B604" s="65" t="s">
        <v>335</v>
      </c>
      <c r="C604" s="65" t="s">
        <v>666</v>
      </c>
      <c r="D604" s="27" t="s">
        <v>38</v>
      </c>
      <c r="E604" s="53">
        <v>1</v>
      </c>
      <c r="F604" s="25"/>
      <c r="G604" s="26"/>
      <c r="H604" s="113"/>
      <c r="I604" s="113"/>
    </row>
    <row r="605" spans="1:9" s="3" customFormat="1" ht="38.25">
      <c r="A605" s="23" t="s">
        <v>1376</v>
      </c>
      <c r="B605" s="65" t="s">
        <v>331</v>
      </c>
      <c r="C605" s="65" t="s">
        <v>667</v>
      </c>
      <c r="D605" s="27" t="s">
        <v>38</v>
      </c>
      <c r="E605" s="53">
        <v>5</v>
      </c>
      <c r="F605" s="25"/>
      <c r="G605" s="26"/>
      <c r="H605" s="113"/>
      <c r="I605" s="113"/>
    </row>
    <row r="606" spans="1:9" s="3" customFormat="1">
      <c r="A606" s="23" t="s">
        <v>1377</v>
      </c>
      <c r="B606" s="65" t="s">
        <v>343</v>
      </c>
      <c r="C606" s="65" t="s">
        <v>344</v>
      </c>
      <c r="D606" s="27" t="s">
        <v>21</v>
      </c>
      <c r="E606" s="53">
        <v>1</v>
      </c>
      <c r="F606" s="25"/>
      <c r="G606" s="26"/>
      <c r="H606" s="113"/>
      <c r="I606" s="113"/>
    </row>
    <row r="607" spans="1:9" s="3" customFormat="1">
      <c r="A607" s="23" t="s">
        <v>1378</v>
      </c>
      <c r="B607" s="65" t="s">
        <v>345</v>
      </c>
      <c r="C607" s="65" t="s">
        <v>347</v>
      </c>
      <c r="D607" s="27" t="s">
        <v>21</v>
      </c>
      <c r="E607" s="53">
        <v>1</v>
      </c>
      <c r="F607" s="25"/>
      <c r="G607" s="26"/>
      <c r="H607" s="113"/>
      <c r="I607" s="113"/>
    </row>
    <row r="608" spans="1:9" s="3" customFormat="1">
      <c r="A608" s="23" t="s">
        <v>1379</v>
      </c>
      <c r="B608" s="65" t="s">
        <v>350</v>
      </c>
      <c r="C608" s="65" t="s">
        <v>351</v>
      </c>
      <c r="D608" s="27" t="s">
        <v>668</v>
      </c>
      <c r="E608" s="53">
        <v>2.2000000000000002</v>
      </c>
      <c r="F608" s="25"/>
      <c r="G608" s="26"/>
      <c r="H608" s="113"/>
      <c r="I608" s="113"/>
    </row>
    <row r="609" spans="1:9" s="3" customFormat="1">
      <c r="A609" s="23" t="s">
        <v>1380</v>
      </c>
      <c r="B609" s="65" t="s">
        <v>669</v>
      </c>
      <c r="C609" s="65" t="s">
        <v>670</v>
      </c>
      <c r="D609" s="27" t="s">
        <v>21</v>
      </c>
      <c r="E609" s="53">
        <v>3.7</v>
      </c>
      <c r="F609" s="25"/>
      <c r="G609" s="26"/>
      <c r="H609" s="113"/>
      <c r="I609" s="113"/>
    </row>
    <row r="610" spans="1:9" s="3" customFormat="1" ht="25.5">
      <c r="A610" s="23" t="s">
        <v>1381</v>
      </c>
      <c r="B610" s="65" t="s">
        <v>366</v>
      </c>
      <c r="C610" s="65" t="s">
        <v>671</v>
      </c>
      <c r="D610" s="27" t="s">
        <v>38</v>
      </c>
      <c r="E610" s="53">
        <v>1</v>
      </c>
      <c r="F610" s="25"/>
      <c r="G610" s="26"/>
      <c r="H610" s="113"/>
      <c r="I610" s="113"/>
    </row>
    <row r="611" spans="1:9" s="3" customFormat="1" ht="25.5">
      <c r="A611" s="23" t="s">
        <v>1382</v>
      </c>
      <c r="B611" s="65" t="s">
        <v>364</v>
      </c>
      <c r="C611" s="65" t="s">
        <v>672</v>
      </c>
      <c r="D611" s="27" t="s">
        <v>38</v>
      </c>
      <c r="E611" s="53">
        <v>1</v>
      </c>
      <c r="F611" s="25"/>
      <c r="G611" s="26"/>
      <c r="H611" s="113"/>
      <c r="I611" s="113"/>
    </row>
    <row r="612" spans="1:9" s="3" customFormat="1" ht="26.25" thickBot="1">
      <c r="A612" s="45" t="s">
        <v>1383</v>
      </c>
      <c r="B612" s="72" t="s">
        <v>368</v>
      </c>
      <c r="C612" s="72" t="s">
        <v>369</v>
      </c>
      <c r="D612" s="46" t="s">
        <v>21</v>
      </c>
      <c r="E612" s="57">
        <v>0.3</v>
      </c>
      <c r="F612" s="47"/>
      <c r="G612" s="26"/>
      <c r="H612" s="113"/>
      <c r="I612" s="113"/>
    </row>
    <row r="613" spans="1:9" s="3" customFormat="1">
      <c r="B613" s="73"/>
      <c r="C613" s="73"/>
      <c r="E613" s="49"/>
      <c r="F613" s="49"/>
      <c r="G613" s="49"/>
      <c r="H613" s="113"/>
      <c r="I613" s="113"/>
    </row>
  </sheetData>
  <mergeCells count="29">
    <mergeCell ref="F20:G21"/>
    <mergeCell ref="H11:H12"/>
    <mergeCell ref="A12:D12"/>
    <mergeCell ref="A13:D13"/>
    <mergeCell ref="E13:F13"/>
    <mergeCell ref="A19:G19"/>
    <mergeCell ref="A20:A22"/>
    <mergeCell ref="B20:B22"/>
    <mergeCell ref="C20:C22"/>
    <mergeCell ref="D20:D22"/>
    <mergeCell ref="E20:E22"/>
    <mergeCell ref="F6:F7"/>
    <mergeCell ref="G6:G7"/>
    <mergeCell ref="A8:A10"/>
    <mergeCell ref="B8:B10"/>
    <mergeCell ref="D10:F10"/>
    <mergeCell ref="A11:D11"/>
    <mergeCell ref="E11:F12"/>
    <mergeCell ref="G11:G12"/>
    <mergeCell ref="A1:G1"/>
    <mergeCell ref="H1:H3"/>
    <mergeCell ref="A2:G2"/>
    <mergeCell ref="A3:G3"/>
    <mergeCell ref="A4:G4"/>
    <mergeCell ref="A6:A7"/>
    <mergeCell ref="B6:B7"/>
    <mergeCell ref="C6:C7"/>
    <mergeCell ref="D6:D7"/>
    <mergeCell ref="E6:E7"/>
  </mergeCells>
  <hyperlinks>
    <hyperlink ref="C296" r:id="rId1" display="http://www.himtrade.ru/g_5100-85.htm"/>
    <hyperlink ref="C230" r:id="rId2" display="http://www.freetorg.ru/lead/kaliya-gidrookis-gost-24363-80-pr-va-franciya-kor,407994.html"/>
    <hyperlink ref="C554" r:id="rId3" display="http://www.freetorg.ru/lead/kaliya-gidrookis-gost-24363-80-pr-va-franciya-kor,407994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Лист1</vt:lpstr>
      <vt:lpstr>Приложение № 1 с указанием сумм</vt:lpstr>
      <vt:lpstr>Приложение №1 без суммы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2023-03-24T04:33:26Z</dcterms:modified>
</cp:coreProperties>
</file>