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Moldir.Omarova\Desktop\KPI\ехническое сопровождение автотранспортных средств и спецтехники\28.08.2023\"/>
    </mc:Choice>
  </mc:AlternateContent>
  <xr:revisionPtr revIDLastSave="0" documentId="13_ncr:1_{29A3FDAC-97BE-48E9-822C-AB78E7250F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 ТО" sheetId="6" r:id="rId1"/>
    <sheet name="Лист1" sheetId="7" r:id="rId2"/>
  </sheets>
  <definedNames>
    <definedName name="_xlnm._FilterDatabase" localSheetId="0" hidden="1">'Расчет ТО'!$B$4:$F$11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6" l="1"/>
  <c r="F73" i="6" s="1"/>
  <c r="G72" i="6"/>
  <c r="G73" i="6" s="1"/>
  <c r="H72" i="6"/>
  <c r="H73" i="6" s="1"/>
  <c r="I72" i="6"/>
  <c r="I73" i="6" s="1"/>
  <c r="E72" i="6"/>
  <c r="E73" i="6" s="1"/>
  <c r="F61" i="6"/>
  <c r="F62" i="6" s="1"/>
  <c r="G61" i="6"/>
  <c r="G62" i="6" s="1"/>
  <c r="H61" i="6"/>
  <c r="H62" i="6" s="1"/>
  <c r="I61" i="6"/>
  <c r="I62" i="6" s="1"/>
  <c r="E61" i="6"/>
  <c r="E62" i="6" s="1"/>
  <c r="F45" i="6"/>
  <c r="G45" i="6"/>
  <c r="H45" i="6"/>
  <c r="I45" i="6"/>
  <c r="E45" i="6"/>
  <c r="F13" i="6"/>
  <c r="G13" i="6"/>
  <c r="H13" i="6"/>
  <c r="I13" i="6"/>
  <c r="E13" i="6"/>
  <c r="E14" i="6" s="1"/>
  <c r="J20" i="6"/>
  <c r="G27" i="6" s="1"/>
  <c r="J73" i="6" l="1"/>
  <c r="J72" i="6"/>
  <c r="J13" i="6"/>
  <c r="J45" i="6"/>
  <c r="J62" i="6"/>
  <c r="J61" i="6"/>
  <c r="E27" i="6"/>
  <c r="F27" i="6"/>
  <c r="H27" i="6"/>
  <c r="I27" i="6"/>
  <c r="J27" i="6" l="1"/>
  <c r="F46" i="6" l="1"/>
  <c r="E46" i="6"/>
  <c r="I46" i="6"/>
  <c r="H46" i="6" l="1"/>
  <c r="F28" i="6"/>
  <c r="F14" i="6" l="1"/>
  <c r="H14" i="6"/>
  <c r="I14" i="6"/>
  <c r="H28" i="6"/>
  <c r="I28" i="6"/>
  <c r="G14" i="6"/>
  <c r="G28" i="6"/>
  <c r="E28" i="6"/>
  <c r="J28" i="6" s="1"/>
  <c r="G46" i="6"/>
  <c r="J46" i="6" s="1"/>
  <c r="J14" i="6" l="1"/>
</calcChain>
</file>

<file path=xl/sharedStrings.xml><?xml version="1.0" encoding="utf-8"?>
<sst xmlns="http://schemas.openxmlformats.org/spreadsheetml/2006/main" count="193" uniqueCount="54">
  <si>
    <t xml:space="preserve">Наименование </t>
  </si>
  <si>
    <t>№</t>
  </si>
  <si>
    <t>Инспекция батареи (замеры V, p).</t>
  </si>
  <si>
    <t>л.</t>
  </si>
  <si>
    <t>шт.</t>
  </si>
  <si>
    <t>Кол-во</t>
  </si>
  <si>
    <t>Ед.изм</t>
  </si>
  <si>
    <t>Смазка узлов, шприцевание</t>
  </si>
  <si>
    <t>ед.</t>
  </si>
  <si>
    <t>Вилочный электропогрузчик HELI CPD 20-25</t>
  </si>
  <si>
    <t>Воздушный фильтр - KU2841</t>
  </si>
  <si>
    <t>Масляный фильтр - JX0818</t>
  </si>
  <si>
    <t>Топливный фильтр - WD999</t>
  </si>
  <si>
    <t>Топливный фильтр - FS20021</t>
  </si>
  <si>
    <t>Моторное масло ДВС - СL-15W40</t>
  </si>
  <si>
    <t>Топливный фильтр - PL421</t>
  </si>
  <si>
    <t>Антифриз</t>
  </si>
  <si>
    <t>литр</t>
  </si>
  <si>
    <t>Трансмиссиовнное масло моста 
Ведущая ось - GL5-80W90</t>
  </si>
  <si>
    <t>Воздушный фильтр - 60188055</t>
  </si>
  <si>
    <t>Масляный фильтр - 60344672</t>
  </si>
  <si>
    <t>Масляный фильтр - 60344671</t>
  </si>
  <si>
    <t>Топливный фильтр - 60001119</t>
  </si>
  <si>
    <t>Моторное масло ДВС - С14-15W40</t>
  </si>
  <si>
    <t>Фильтр кпп - В222100000106</t>
  </si>
  <si>
    <t>Вилочный электропогрузчик HELI CPD 50</t>
  </si>
  <si>
    <t>Трансмиссионное масло моста GL 80W90</t>
  </si>
  <si>
    <t>Трансмиссионное масло КПП GL 80W90</t>
  </si>
  <si>
    <t>Фильтр осушитель 4324102227</t>
  </si>
  <si>
    <t xml:space="preserve">ТО батареи </t>
  </si>
  <si>
    <t>компл.</t>
  </si>
  <si>
    <t>Диагностика и проверка узлов, агрегатов и протяжка</t>
  </si>
  <si>
    <t>ТО - 2</t>
  </si>
  <si>
    <t>ТО - 3</t>
  </si>
  <si>
    <t>ТО - 4</t>
  </si>
  <si>
    <t>ТО - 5</t>
  </si>
  <si>
    <t>ТО - 6</t>
  </si>
  <si>
    <t>Итого сумма ТО на 1 единицу HELI CPD 20-25</t>
  </si>
  <si>
    <t>Итого сумма ТО на 21 единиц HELI CPD 20-25</t>
  </si>
  <si>
    <t>Итого сумма ТО на 1 единицу HELI CPD 50</t>
  </si>
  <si>
    <t>Итого сумма ТО на 1 единицу HOWO</t>
  </si>
  <si>
    <t>Итого сумма ТО на 5 единиц HOWO</t>
  </si>
  <si>
    <t>Итого сумма ТО на 1 единицу SANY</t>
  </si>
  <si>
    <t>Итого сумма ТО на 4 единиц SANY</t>
  </si>
  <si>
    <t>Тягач HOWO модели ZZ4327S3247E</t>
  </si>
  <si>
    <t>Ричстакер SANY модели SRSC45H1</t>
  </si>
  <si>
    <t>Поломоечная машина Kärcher BD50/50C Bp Classic</t>
  </si>
  <si>
    <t>Трансмиссионое масло 85W90</t>
  </si>
  <si>
    <t>Гидравлическое масло 46 НМ</t>
  </si>
  <si>
    <t>Гидравлический фильтр</t>
  </si>
  <si>
    <t>Щетки</t>
  </si>
  <si>
    <t>Приложение №2
к Договору о закупке услуг № ________ от _________ 2023г.</t>
  </si>
  <si>
    <t>*Цена в тенге без учета НДС</t>
  </si>
  <si>
    <t>*Стоимость услуг будет пересчитана в результате предложенной скидки Поставщиком, признанным победителем в рамках тендера при заключении Договора.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</si>
</sst>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5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2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3" fontId="1" fillId="0" borderId="1" xfId="2" applyFont="1" applyBorder="1"/>
    <xf numFmtId="43" fontId="3" fillId="0" borderId="1" xfId="2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3" fontId="1" fillId="0" borderId="1" xfId="2" applyFont="1" applyBorder="1" applyAlignment="1">
      <alignment horizontal="right" vertical="center"/>
    </xf>
    <xf numFmtId="43" fontId="1" fillId="0" borderId="6" xfId="2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right" wrapText="1"/>
    </xf>
    <xf numFmtId="0" fontId="3" fillId="0" borderId="0" xfId="0" applyFont="1"/>
  </cellXfs>
  <cellStyles count="3">
    <cellStyle name="Обычный" xfId="0" builtinId="0"/>
    <cellStyle name="Обычный 2" xfId="1" xr:uid="{F849530F-C5F1-4860-B74B-C25EA22495E2}"/>
    <cellStyle name="Финансовый" xfId="2" builtinId="3"/>
  </cellStyles>
  <dxfs count="0"/>
  <tableStyles count="0" defaultTableStyle="TableStyleMedium2" defaultPivotStyle="PivotStyleLight16"/>
  <colors>
    <mruColors>
      <color rgb="FFFF9999"/>
      <color rgb="FFFF5050"/>
      <color rgb="FFF3BC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5779-241B-4827-9B2C-9DD01DCCE1D0}">
  <dimension ref="A2:K76"/>
  <sheetViews>
    <sheetView tabSelected="1" topLeftCell="A35" zoomScaleNormal="100" workbookViewId="0">
      <selection activeCell="F72" sqref="F72"/>
    </sheetView>
  </sheetViews>
  <sheetFormatPr defaultColWidth="8.7109375" defaultRowHeight="15" x14ac:dyDescent="0.25"/>
  <cols>
    <col min="1" max="1" width="5.5703125" style="5" customWidth="1"/>
    <col min="2" max="2" width="4.28515625" style="6" customWidth="1"/>
    <col min="3" max="3" width="46.85546875" style="5" customWidth="1"/>
    <col min="4" max="4" width="9.7109375" style="5" customWidth="1"/>
    <col min="5" max="9" width="15.42578125" style="5" customWidth="1"/>
    <col min="10" max="10" width="20.28515625" style="5" customWidth="1"/>
    <col min="11" max="16384" width="8.7109375" style="5"/>
  </cols>
  <sheetData>
    <row r="2" spans="2:10" ht="45" customHeight="1" x14ac:dyDescent="0.25">
      <c r="I2" s="26" t="s">
        <v>51</v>
      </c>
      <c r="J2" s="26"/>
    </row>
    <row r="3" spans="2:10" x14ac:dyDescent="0.25">
      <c r="B3" s="21" t="s">
        <v>9</v>
      </c>
      <c r="C3" s="21"/>
      <c r="D3" s="21"/>
      <c r="E3" s="21"/>
      <c r="F3" s="21"/>
      <c r="G3" s="21"/>
      <c r="H3" s="21"/>
      <c r="I3" s="21"/>
      <c r="J3" s="21"/>
    </row>
    <row r="4" spans="2:10" x14ac:dyDescent="0.25">
      <c r="B4" s="24" t="s">
        <v>1</v>
      </c>
      <c r="C4" s="24" t="s">
        <v>0</v>
      </c>
      <c r="D4" s="24" t="s">
        <v>6</v>
      </c>
      <c r="E4" s="2" t="s">
        <v>32</v>
      </c>
      <c r="F4" s="2" t="s">
        <v>33</v>
      </c>
      <c r="G4" s="2" t="s">
        <v>34</v>
      </c>
      <c r="H4" s="2" t="s">
        <v>35</v>
      </c>
      <c r="I4" s="2" t="s">
        <v>36</v>
      </c>
      <c r="J4" s="19" t="s">
        <v>52</v>
      </c>
    </row>
    <row r="5" spans="2:10" x14ac:dyDescent="0.25">
      <c r="B5" s="24"/>
      <c r="C5" s="24"/>
      <c r="D5" s="24"/>
      <c r="E5" s="3" t="s">
        <v>5</v>
      </c>
      <c r="F5" s="3" t="s">
        <v>5</v>
      </c>
      <c r="G5" s="3" t="s">
        <v>5</v>
      </c>
      <c r="H5" s="3" t="s">
        <v>5</v>
      </c>
      <c r="I5" s="3" t="s">
        <v>5</v>
      </c>
      <c r="J5" s="19"/>
    </row>
    <row r="6" spans="2:10" x14ac:dyDescent="0.25">
      <c r="B6" s="7">
        <v>1</v>
      </c>
      <c r="C6" s="8" t="s">
        <v>2</v>
      </c>
      <c r="D6" s="7" t="s">
        <v>8</v>
      </c>
      <c r="E6" s="7" t="s">
        <v>30</v>
      </c>
      <c r="F6" s="7" t="s">
        <v>30</v>
      </c>
      <c r="G6" s="7" t="s">
        <v>30</v>
      </c>
      <c r="H6" s="7" t="s">
        <v>30</v>
      </c>
      <c r="I6" s="7" t="s">
        <v>30</v>
      </c>
      <c r="J6" s="9">
        <v>28000</v>
      </c>
    </row>
    <row r="7" spans="2:10" x14ac:dyDescent="0.25">
      <c r="B7" s="7">
        <v>2</v>
      </c>
      <c r="C7" s="8" t="s">
        <v>29</v>
      </c>
      <c r="D7" s="7" t="s">
        <v>8</v>
      </c>
      <c r="E7" s="7" t="s">
        <v>30</v>
      </c>
      <c r="F7" s="7" t="s">
        <v>30</v>
      </c>
      <c r="G7" s="7" t="s">
        <v>30</v>
      </c>
      <c r="H7" s="7" t="s">
        <v>30</v>
      </c>
      <c r="I7" s="7" t="s">
        <v>30</v>
      </c>
      <c r="J7" s="9">
        <v>70000</v>
      </c>
    </row>
    <row r="8" spans="2:10" x14ac:dyDescent="0.25">
      <c r="B8" s="7">
        <v>3</v>
      </c>
      <c r="C8" s="8" t="s">
        <v>47</v>
      </c>
      <c r="D8" s="7" t="s">
        <v>3</v>
      </c>
      <c r="E8" s="7">
        <v>3</v>
      </c>
      <c r="F8" s="7">
        <v>3</v>
      </c>
      <c r="G8" s="7">
        <v>3</v>
      </c>
      <c r="H8" s="7">
        <v>3</v>
      </c>
      <c r="I8" s="7">
        <v>3</v>
      </c>
      <c r="J8" s="9">
        <v>61300</v>
      </c>
    </row>
    <row r="9" spans="2:10" x14ac:dyDescent="0.25">
      <c r="B9" s="7">
        <v>4</v>
      </c>
      <c r="C9" s="8" t="s">
        <v>48</v>
      </c>
      <c r="D9" s="7" t="s">
        <v>3</v>
      </c>
      <c r="E9" s="7">
        <v>36</v>
      </c>
      <c r="F9" s="7">
        <v>36</v>
      </c>
      <c r="G9" s="7">
        <v>36</v>
      </c>
      <c r="H9" s="7">
        <v>36</v>
      </c>
      <c r="I9" s="7">
        <v>36</v>
      </c>
      <c r="J9" s="9">
        <v>212800</v>
      </c>
    </row>
    <row r="10" spans="2:10" x14ac:dyDescent="0.25">
      <c r="B10" s="7">
        <v>5</v>
      </c>
      <c r="C10" s="8" t="s">
        <v>49</v>
      </c>
      <c r="D10" s="7" t="s">
        <v>4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9">
        <v>56000</v>
      </c>
    </row>
    <row r="11" spans="2:10" x14ac:dyDescent="0.25">
      <c r="B11" s="7">
        <v>6</v>
      </c>
      <c r="C11" s="1" t="s">
        <v>7</v>
      </c>
      <c r="D11" s="7" t="s">
        <v>8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9">
        <v>80000</v>
      </c>
    </row>
    <row r="12" spans="2:10" x14ac:dyDescent="0.25">
      <c r="B12" s="7">
        <v>7</v>
      </c>
      <c r="C12" s="1" t="s">
        <v>31</v>
      </c>
      <c r="D12" s="7" t="s">
        <v>8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9">
        <v>50000</v>
      </c>
    </row>
    <row r="13" spans="2:10" x14ac:dyDescent="0.25">
      <c r="B13" s="20" t="s">
        <v>37</v>
      </c>
      <c r="C13" s="20"/>
      <c r="D13" s="20"/>
      <c r="E13" s="4">
        <f>SUM($J$6:$J$12)</f>
        <v>558100</v>
      </c>
      <c r="F13" s="4">
        <f t="shared" ref="F13:I13" si="0">SUM($J$6:$J$12)</f>
        <v>558100</v>
      </c>
      <c r="G13" s="4">
        <f t="shared" si="0"/>
        <v>558100</v>
      </c>
      <c r="H13" s="4">
        <f t="shared" si="0"/>
        <v>558100</v>
      </c>
      <c r="I13" s="4">
        <f t="shared" si="0"/>
        <v>558100</v>
      </c>
      <c r="J13" s="10">
        <f>SUM(E13:I13)</f>
        <v>2790500</v>
      </c>
    </row>
    <row r="14" spans="2:10" x14ac:dyDescent="0.25">
      <c r="B14" s="20" t="s">
        <v>38</v>
      </c>
      <c r="C14" s="20"/>
      <c r="D14" s="20"/>
      <c r="E14" s="4">
        <f>E13*21</f>
        <v>11720100</v>
      </c>
      <c r="F14" s="4">
        <f>F13*21</f>
        <v>11720100</v>
      </c>
      <c r="G14" s="4">
        <f>G13*21</f>
        <v>11720100</v>
      </c>
      <c r="H14" s="4">
        <f>H13*21</f>
        <v>11720100</v>
      </c>
      <c r="I14" s="4">
        <f>I13*21</f>
        <v>11720100</v>
      </c>
      <c r="J14" s="10">
        <f>SUM(E14:I14)</f>
        <v>58600500</v>
      </c>
    </row>
    <row r="16" spans="2:10" x14ac:dyDescent="0.25">
      <c r="E16" s="11"/>
      <c r="G16" s="11"/>
    </row>
    <row r="17" spans="2:10" x14ac:dyDescent="0.25">
      <c r="B17" s="21" t="s">
        <v>25</v>
      </c>
      <c r="C17" s="21"/>
      <c r="D17" s="21"/>
      <c r="E17" s="21"/>
      <c r="F17" s="21"/>
      <c r="G17" s="22"/>
      <c r="H17" s="22"/>
      <c r="I17" s="22"/>
      <c r="J17" s="23"/>
    </row>
    <row r="18" spans="2:10" x14ac:dyDescent="0.25">
      <c r="B18" s="24" t="s">
        <v>1</v>
      </c>
      <c r="C18" s="24" t="s">
        <v>0</v>
      </c>
      <c r="D18" s="24" t="s">
        <v>6</v>
      </c>
      <c r="E18" s="2" t="s">
        <v>32</v>
      </c>
      <c r="F18" s="2" t="s">
        <v>33</v>
      </c>
      <c r="G18" s="2" t="s">
        <v>34</v>
      </c>
      <c r="H18" s="2" t="s">
        <v>35</v>
      </c>
      <c r="I18" s="2" t="s">
        <v>36</v>
      </c>
      <c r="J18" s="19" t="s">
        <v>52</v>
      </c>
    </row>
    <row r="19" spans="2:10" x14ac:dyDescent="0.25">
      <c r="B19" s="24"/>
      <c r="C19" s="24"/>
      <c r="D19" s="24"/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19"/>
    </row>
    <row r="20" spans="2:10" x14ac:dyDescent="0.25">
      <c r="B20" s="7">
        <v>1</v>
      </c>
      <c r="C20" s="8" t="s">
        <v>2</v>
      </c>
      <c r="D20" s="7" t="s">
        <v>8</v>
      </c>
      <c r="E20" s="7" t="s">
        <v>30</v>
      </c>
      <c r="F20" s="7" t="s">
        <v>30</v>
      </c>
      <c r="G20" s="7" t="s">
        <v>30</v>
      </c>
      <c r="H20" s="7" t="s">
        <v>30</v>
      </c>
      <c r="I20" s="7" t="s">
        <v>30</v>
      </c>
      <c r="J20" s="9">
        <f>156250-111500</f>
        <v>44750</v>
      </c>
    </row>
    <row r="21" spans="2:10" x14ac:dyDescent="0.25">
      <c r="B21" s="7">
        <v>2</v>
      </c>
      <c r="C21" s="8" t="s">
        <v>29</v>
      </c>
      <c r="D21" s="7" t="s">
        <v>8</v>
      </c>
      <c r="E21" s="7" t="s">
        <v>30</v>
      </c>
      <c r="F21" s="7" t="s">
        <v>30</v>
      </c>
      <c r="G21" s="7" t="s">
        <v>30</v>
      </c>
      <c r="H21" s="7" t="s">
        <v>30</v>
      </c>
      <c r="I21" s="7" t="s">
        <v>30</v>
      </c>
      <c r="J21" s="9">
        <v>111500</v>
      </c>
    </row>
    <row r="22" spans="2:10" x14ac:dyDescent="0.25">
      <c r="B22" s="7">
        <v>3</v>
      </c>
      <c r="C22" s="8" t="s">
        <v>47</v>
      </c>
      <c r="D22" s="7" t="s">
        <v>3</v>
      </c>
      <c r="E22" s="7">
        <v>8</v>
      </c>
      <c r="F22" s="7">
        <v>8</v>
      </c>
      <c r="G22" s="7">
        <v>8</v>
      </c>
      <c r="H22" s="7">
        <v>8</v>
      </c>
      <c r="I22" s="7">
        <v>8</v>
      </c>
      <c r="J22" s="9">
        <v>105739.5</v>
      </c>
    </row>
    <row r="23" spans="2:10" x14ac:dyDescent="0.25">
      <c r="B23" s="7">
        <v>4</v>
      </c>
      <c r="C23" s="8" t="s">
        <v>48</v>
      </c>
      <c r="D23" s="7" t="s">
        <v>3</v>
      </c>
      <c r="E23" s="7">
        <v>45</v>
      </c>
      <c r="F23" s="7">
        <v>45</v>
      </c>
      <c r="G23" s="7">
        <v>45</v>
      </c>
      <c r="H23" s="7">
        <v>45</v>
      </c>
      <c r="I23" s="7">
        <v>45</v>
      </c>
      <c r="J23" s="9">
        <v>221000</v>
      </c>
    </row>
    <row r="24" spans="2:10" x14ac:dyDescent="0.25">
      <c r="B24" s="7">
        <v>5</v>
      </c>
      <c r="C24" s="8" t="s">
        <v>49</v>
      </c>
      <c r="D24" s="7" t="s">
        <v>4</v>
      </c>
      <c r="E24" s="7">
        <v>1</v>
      </c>
      <c r="F24" s="7">
        <v>1</v>
      </c>
      <c r="G24" s="7">
        <v>1</v>
      </c>
      <c r="H24" s="7">
        <v>1</v>
      </c>
      <c r="I24" s="7">
        <v>1</v>
      </c>
      <c r="J24" s="9">
        <v>21020</v>
      </c>
    </row>
    <row r="25" spans="2:10" x14ac:dyDescent="0.25">
      <c r="B25" s="7">
        <v>6</v>
      </c>
      <c r="C25" s="1" t="s">
        <v>7</v>
      </c>
      <c r="D25" s="7" t="s">
        <v>8</v>
      </c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9">
        <v>235100</v>
      </c>
    </row>
    <row r="26" spans="2:10" x14ac:dyDescent="0.25">
      <c r="B26" s="7">
        <v>7</v>
      </c>
      <c r="C26" s="1" t="s">
        <v>31</v>
      </c>
      <c r="D26" s="7" t="s">
        <v>8</v>
      </c>
      <c r="E26" s="7">
        <v>1</v>
      </c>
      <c r="F26" s="7">
        <v>1</v>
      </c>
      <c r="G26" s="7">
        <v>1</v>
      </c>
      <c r="H26" s="7">
        <v>1</v>
      </c>
      <c r="I26" s="7">
        <v>1</v>
      </c>
      <c r="J26" s="9">
        <v>145000</v>
      </c>
    </row>
    <row r="27" spans="2:10" x14ac:dyDescent="0.25">
      <c r="B27" s="20" t="s">
        <v>39</v>
      </c>
      <c r="C27" s="20"/>
      <c r="D27" s="20"/>
      <c r="E27" s="4">
        <f t="shared" ref="E27:F27" si="1">SUM($J$20:$J$26)</f>
        <v>884109.5</v>
      </c>
      <c r="F27" s="4">
        <f t="shared" si="1"/>
        <v>884109.5</v>
      </c>
      <c r="G27" s="4">
        <f>SUM($J$20:$J$26)</f>
        <v>884109.5</v>
      </c>
      <c r="H27" s="4">
        <f t="shared" ref="H27:I27" si="2">SUM($J$20:$J$26)</f>
        <v>884109.5</v>
      </c>
      <c r="I27" s="4">
        <f t="shared" si="2"/>
        <v>884109.5</v>
      </c>
      <c r="J27" s="10">
        <f>SUM(E27:I27)</f>
        <v>4420547.5</v>
      </c>
    </row>
    <row r="28" spans="2:10" x14ac:dyDescent="0.25">
      <c r="B28" s="20" t="s">
        <v>39</v>
      </c>
      <c r="C28" s="20"/>
      <c r="D28" s="20"/>
      <c r="E28" s="4">
        <f>E27*1</f>
        <v>884109.5</v>
      </c>
      <c r="F28" s="4">
        <f>F27*1</f>
        <v>884109.5</v>
      </c>
      <c r="G28" s="4">
        <f>G27*1</f>
        <v>884109.5</v>
      </c>
      <c r="H28" s="4">
        <f>H27*1</f>
        <v>884109.5</v>
      </c>
      <c r="I28" s="4">
        <f>I27*1</f>
        <v>884109.5</v>
      </c>
      <c r="J28" s="10">
        <f>SUM(E28:I28)</f>
        <v>4420547.5</v>
      </c>
    </row>
    <row r="31" spans="2:10" x14ac:dyDescent="0.25">
      <c r="B31" s="21" t="s">
        <v>44</v>
      </c>
      <c r="C31" s="21"/>
      <c r="D31" s="21"/>
      <c r="E31" s="21"/>
      <c r="F31" s="21"/>
      <c r="G31" s="21"/>
      <c r="H31" s="21"/>
      <c r="I31" s="21"/>
      <c r="J31" s="21"/>
    </row>
    <row r="32" spans="2:10" x14ac:dyDescent="0.25">
      <c r="B32" s="24" t="s">
        <v>1</v>
      </c>
      <c r="C32" s="24" t="s">
        <v>0</v>
      </c>
      <c r="D32" s="24" t="s">
        <v>6</v>
      </c>
      <c r="E32" s="2" t="s">
        <v>32</v>
      </c>
      <c r="F32" s="2" t="s">
        <v>33</v>
      </c>
      <c r="G32" s="2" t="s">
        <v>34</v>
      </c>
      <c r="H32" s="2" t="s">
        <v>35</v>
      </c>
      <c r="I32" s="2" t="s">
        <v>36</v>
      </c>
      <c r="J32" s="19" t="s">
        <v>52</v>
      </c>
    </row>
    <row r="33" spans="2:10" x14ac:dyDescent="0.25">
      <c r="B33" s="24"/>
      <c r="C33" s="24"/>
      <c r="D33" s="24"/>
      <c r="E33" s="3" t="s">
        <v>5</v>
      </c>
      <c r="F33" s="3" t="s">
        <v>5</v>
      </c>
      <c r="G33" s="3" t="s">
        <v>5</v>
      </c>
      <c r="H33" s="3" t="s">
        <v>5</v>
      </c>
      <c r="I33" s="3" t="s">
        <v>5</v>
      </c>
      <c r="J33" s="19"/>
    </row>
    <row r="34" spans="2:10" x14ac:dyDescent="0.25">
      <c r="B34" s="7">
        <v>1</v>
      </c>
      <c r="C34" s="8" t="s">
        <v>10</v>
      </c>
      <c r="D34" s="12" t="s">
        <v>8</v>
      </c>
      <c r="E34" s="12">
        <v>1</v>
      </c>
      <c r="F34" s="12">
        <v>1</v>
      </c>
      <c r="G34" s="12">
        <v>1</v>
      </c>
      <c r="H34" s="12">
        <v>1</v>
      </c>
      <c r="I34" s="12">
        <v>1</v>
      </c>
      <c r="J34" s="9">
        <v>24000</v>
      </c>
    </row>
    <row r="35" spans="2:10" x14ac:dyDescent="0.25">
      <c r="B35" s="7">
        <v>2</v>
      </c>
      <c r="C35" s="8" t="s">
        <v>11</v>
      </c>
      <c r="D35" s="12" t="s">
        <v>8</v>
      </c>
      <c r="E35" s="12">
        <v>2</v>
      </c>
      <c r="F35" s="12">
        <v>2</v>
      </c>
      <c r="G35" s="12">
        <v>2</v>
      </c>
      <c r="H35" s="12">
        <v>2</v>
      </c>
      <c r="I35" s="12">
        <v>2</v>
      </c>
      <c r="J35" s="9">
        <v>9500</v>
      </c>
    </row>
    <row r="36" spans="2:10" x14ac:dyDescent="0.25">
      <c r="B36" s="7">
        <v>3</v>
      </c>
      <c r="C36" s="8" t="s">
        <v>12</v>
      </c>
      <c r="D36" s="12" t="s">
        <v>8</v>
      </c>
      <c r="E36" s="12">
        <v>2</v>
      </c>
      <c r="F36" s="12">
        <v>2</v>
      </c>
      <c r="G36" s="12">
        <v>2</v>
      </c>
      <c r="H36" s="12">
        <v>2</v>
      </c>
      <c r="I36" s="12">
        <v>2</v>
      </c>
      <c r="J36" s="9">
        <v>22000</v>
      </c>
    </row>
    <row r="37" spans="2:10" x14ac:dyDescent="0.25">
      <c r="B37" s="7">
        <v>4</v>
      </c>
      <c r="C37" s="8" t="s">
        <v>13</v>
      </c>
      <c r="D37" s="12" t="s">
        <v>8</v>
      </c>
      <c r="E37" s="12">
        <v>1</v>
      </c>
      <c r="F37" s="12">
        <v>1</v>
      </c>
      <c r="G37" s="12">
        <v>1</v>
      </c>
      <c r="H37" s="12">
        <v>1</v>
      </c>
      <c r="I37" s="12">
        <v>1</v>
      </c>
      <c r="J37" s="9">
        <v>10000</v>
      </c>
    </row>
    <row r="38" spans="2:10" x14ac:dyDescent="0.25">
      <c r="B38" s="7">
        <v>5</v>
      </c>
      <c r="C38" s="1" t="s">
        <v>15</v>
      </c>
      <c r="D38" s="12" t="s">
        <v>8</v>
      </c>
      <c r="E38" s="12">
        <v>1</v>
      </c>
      <c r="F38" s="12">
        <v>1</v>
      </c>
      <c r="G38" s="12">
        <v>1</v>
      </c>
      <c r="H38" s="12">
        <v>1</v>
      </c>
      <c r="I38" s="12">
        <v>1</v>
      </c>
      <c r="J38" s="9">
        <v>15000</v>
      </c>
    </row>
    <row r="39" spans="2:10" x14ac:dyDescent="0.25">
      <c r="B39" s="7">
        <v>6</v>
      </c>
      <c r="C39" s="1" t="s">
        <v>14</v>
      </c>
      <c r="D39" s="12" t="s">
        <v>17</v>
      </c>
      <c r="E39" s="12">
        <v>25</v>
      </c>
      <c r="F39" s="12">
        <v>25</v>
      </c>
      <c r="G39" s="12">
        <v>25</v>
      </c>
      <c r="H39" s="12">
        <v>25</v>
      </c>
      <c r="I39" s="12">
        <v>25</v>
      </c>
      <c r="J39" s="9">
        <v>15000</v>
      </c>
    </row>
    <row r="40" spans="2:10" x14ac:dyDescent="0.25">
      <c r="B40" s="7">
        <v>7</v>
      </c>
      <c r="C40" s="13" t="s">
        <v>26</v>
      </c>
      <c r="D40" s="12" t="s">
        <v>17</v>
      </c>
      <c r="E40" s="12"/>
      <c r="F40" s="12">
        <v>45</v>
      </c>
      <c r="G40" s="12"/>
      <c r="H40" s="12">
        <v>45</v>
      </c>
      <c r="I40" s="12"/>
      <c r="J40" s="9">
        <v>200000</v>
      </c>
    </row>
    <row r="41" spans="2:10" x14ac:dyDescent="0.25">
      <c r="B41" s="7">
        <v>8</v>
      </c>
      <c r="C41" s="13" t="s">
        <v>16</v>
      </c>
      <c r="D41" s="12" t="s">
        <v>17</v>
      </c>
      <c r="E41" s="12"/>
      <c r="F41" s="12">
        <v>50</v>
      </c>
      <c r="G41" s="12"/>
      <c r="H41" s="12">
        <v>50</v>
      </c>
      <c r="I41" s="12"/>
      <c r="J41" s="9">
        <v>100000</v>
      </c>
    </row>
    <row r="42" spans="2:10" x14ac:dyDescent="0.25">
      <c r="B42" s="7">
        <v>9</v>
      </c>
      <c r="C42" s="1" t="s">
        <v>31</v>
      </c>
      <c r="D42" s="12" t="s">
        <v>8</v>
      </c>
      <c r="E42" s="12">
        <v>1</v>
      </c>
      <c r="F42" s="12">
        <v>1</v>
      </c>
      <c r="G42" s="12">
        <v>1</v>
      </c>
      <c r="H42" s="12">
        <v>1</v>
      </c>
      <c r="I42" s="12">
        <v>1</v>
      </c>
      <c r="J42" s="9">
        <v>200000</v>
      </c>
    </row>
    <row r="43" spans="2:10" x14ac:dyDescent="0.25">
      <c r="B43" s="7">
        <v>10</v>
      </c>
      <c r="C43" s="13" t="s">
        <v>28</v>
      </c>
      <c r="D43" s="12" t="s">
        <v>8</v>
      </c>
      <c r="E43" s="12"/>
      <c r="F43" s="12"/>
      <c r="G43" s="12">
        <v>1</v>
      </c>
      <c r="H43" s="12"/>
      <c r="I43" s="12"/>
      <c r="J43" s="9">
        <v>35000</v>
      </c>
    </row>
    <row r="44" spans="2:10" x14ac:dyDescent="0.25">
      <c r="B44" s="7">
        <v>11</v>
      </c>
      <c r="C44" s="13" t="s">
        <v>27</v>
      </c>
      <c r="D44" s="12" t="s">
        <v>17</v>
      </c>
      <c r="E44" s="12"/>
      <c r="F44" s="12"/>
      <c r="G44" s="12">
        <v>15</v>
      </c>
      <c r="H44" s="12"/>
      <c r="I44" s="12"/>
      <c r="J44" s="9">
        <v>81500</v>
      </c>
    </row>
    <row r="45" spans="2:10" x14ac:dyDescent="0.25">
      <c r="B45" s="20" t="s">
        <v>40</v>
      </c>
      <c r="C45" s="20"/>
      <c r="D45" s="20"/>
      <c r="E45" s="4">
        <f>SUM(IF(E34&gt;0,$J34,0),IF(E35&gt;0,$J35,0),IF(E36&gt;0,$J36,0),IF(E37&gt;0,$J37,0),IF(E38&gt;0,$J38,0),IF(E39&gt;0,$J39,0),IF(E40&gt;0,$J40,0),IF(E41&gt;0,$J41,0),IF(E42&gt;0,$J42,0),IF(E43&gt;0,$J43,0),IF(E44&gt;0,$J44,0))</f>
        <v>295500</v>
      </c>
      <c r="F45" s="4">
        <f t="shared" ref="F45:I45" si="3">SUM(IF(F34&gt;0,$J34,0),IF(F35&gt;0,$J35,0),IF(F36&gt;0,$J36,0),IF(F37&gt;0,$J37,0),IF(F38&gt;0,$J38,0),IF(F39&gt;0,$J39,0),IF(F40&gt;0,$J40,0),IF(F41&gt;0,$J41,0),IF(F42&gt;0,$J42,0),IF(F43&gt;0,$J43,0),IF(F44&gt;0,$J44,0))</f>
        <v>595500</v>
      </c>
      <c r="G45" s="4">
        <f t="shared" si="3"/>
        <v>412000</v>
      </c>
      <c r="H45" s="4">
        <f t="shared" si="3"/>
        <v>595500</v>
      </c>
      <c r="I45" s="4">
        <f t="shared" si="3"/>
        <v>295500</v>
      </c>
      <c r="J45" s="10">
        <f>SUM(E45:I45)</f>
        <v>2194000</v>
      </c>
    </row>
    <row r="46" spans="2:10" x14ac:dyDescent="0.25">
      <c r="B46" s="20" t="s">
        <v>41</v>
      </c>
      <c r="C46" s="20"/>
      <c r="D46" s="20"/>
      <c r="E46" s="4">
        <f>E45*5</f>
        <v>1477500</v>
      </c>
      <c r="F46" s="4">
        <f>F45*5</f>
        <v>2977500</v>
      </c>
      <c r="G46" s="4">
        <f>G45*5</f>
        <v>2060000</v>
      </c>
      <c r="H46" s="4">
        <f>H45*5</f>
        <v>2977500</v>
      </c>
      <c r="I46" s="4">
        <f>I45*5</f>
        <v>1477500</v>
      </c>
      <c r="J46" s="10">
        <f>SUM(E46:I46)</f>
        <v>10970000</v>
      </c>
    </row>
    <row r="49" spans="1:11" x14ac:dyDescent="0.25">
      <c r="B49" s="25" t="s">
        <v>45</v>
      </c>
      <c r="C49" s="22"/>
      <c r="D49" s="22"/>
      <c r="E49" s="22"/>
      <c r="F49" s="22"/>
      <c r="G49" s="22"/>
      <c r="H49" s="22"/>
      <c r="I49" s="22"/>
      <c r="J49" s="23"/>
    </row>
    <row r="50" spans="1:11" x14ac:dyDescent="0.25">
      <c r="B50" s="24" t="s">
        <v>1</v>
      </c>
      <c r="C50" s="24" t="s">
        <v>0</v>
      </c>
      <c r="D50" s="24" t="s">
        <v>6</v>
      </c>
      <c r="E50" s="2" t="s">
        <v>32</v>
      </c>
      <c r="F50" s="2" t="s">
        <v>33</v>
      </c>
      <c r="G50" s="2" t="s">
        <v>34</v>
      </c>
      <c r="H50" s="2" t="s">
        <v>35</v>
      </c>
      <c r="I50" s="2" t="s">
        <v>36</v>
      </c>
      <c r="J50" s="19" t="s">
        <v>52</v>
      </c>
    </row>
    <row r="51" spans="1:11" x14ac:dyDescent="0.25">
      <c r="B51" s="24"/>
      <c r="C51" s="24"/>
      <c r="D51" s="24"/>
      <c r="E51" s="3" t="s">
        <v>5</v>
      </c>
      <c r="F51" s="3" t="s">
        <v>5</v>
      </c>
      <c r="G51" s="3" t="s">
        <v>5</v>
      </c>
      <c r="H51" s="3" t="s">
        <v>5</v>
      </c>
      <c r="I51" s="3" t="s">
        <v>5</v>
      </c>
      <c r="J51" s="19"/>
    </row>
    <row r="52" spans="1:11" x14ac:dyDescent="0.25">
      <c r="B52" s="12">
        <v>1</v>
      </c>
      <c r="C52" s="8" t="s">
        <v>19</v>
      </c>
      <c r="D52" s="12" t="s">
        <v>8</v>
      </c>
      <c r="E52" s="12">
        <v>1</v>
      </c>
      <c r="F52" s="12">
        <v>1</v>
      </c>
      <c r="G52" s="12">
        <v>1</v>
      </c>
      <c r="H52" s="12">
        <v>1</v>
      </c>
      <c r="I52" s="12">
        <v>1</v>
      </c>
      <c r="J52" s="9">
        <v>108500</v>
      </c>
    </row>
    <row r="53" spans="1:11" x14ac:dyDescent="0.25">
      <c r="B53" s="12">
        <v>2</v>
      </c>
      <c r="C53" s="8" t="s">
        <v>20</v>
      </c>
      <c r="D53" s="12" t="s">
        <v>8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9">
        <v>40000</v>
      </c>
    </row>
    <row r="54" spans="1:11" x14ac:dyDescent="0.25">
      <c r="B54" s="12">
        <v>3</v>
      </c>
      <c r="C54" s="8" t="s">
        <v>21</v>
      </c>
      <c r="D54" s="12" t="s">
        <v>8</v>
      </c>
      <c r="E54" s="12">
        <v>1</v>
      </c>
      <c r="F54" s="12">
        <v>1</v>
      </c>
      <c r="G54" s="12">
        <v>1</v>
      </c>
      <c r="H54" s="12">
        <v>1</v>
      </c>
      <c r="I54" s="12">
        <v>1</v>
      </c>
      <c r="J54" s="9">
        <v>8600</v>
      </c>
    </row>
    <row r="55" spans="1:11" x14ac:dyDescent="0.25">
      <c r="B55" s="12">
        <v>4</v>
      </c>
      <c r="C55" s="8" t="s">
        <v>22</v>
      </c>
      <c r="D55" s="12" t="s">
        <v>8</v>
      </c>
      <c r="E55" s="12">
        <v>1</v>
      </c>
      <c r="F55" s="12">
        <v>1</v>
      </c>
      <c r="G55" s="12">
        <v>1</v>
      </c>
      <c r="H55" s="12">
        <v>1</v>
      </c>
      <c r="I55" s="12">
        <v>1</v>
      </c>
      <c r="J55" s="9">
        <v>23000</v>
      </c>
    </row>
    <row r="56" spans="1:11" x14ac:dyDescent="0.25">
      <c r="A56" s="14"/>
      <c r="B56" s="12">
        <v>5</v>
      </c>
      <c r="C56" s="8" t="s">
        <v>22</v>
      </c>
      <c r="D56" s="12" t="s">
        <v>8</v>
      </c>
      <c r="E56" s="12">
        <v>1</v>
      </c>
      <c r="F56" s="12">
        <v>1</v>
      </c>
      <c r="G56" s="12">
        <v>1</v>
      </c>
      <c r="H56" s="12">
        <v>1</v>
      </c>
      <c r="I56" s="12">
        <v>1</v>
      </c>
      <c r="J56" s="9">
        <v>21000</v>
      </c>
      <c r="K56" s="14"/>
    </row>
    <row r="57" spans="1:11" x14ac:dyDescent="0.25">
      <c r="B57" s="12">
        <v>6</v>
      </c>
      <c r="C57" s="8" t="s">
        <v>23</v>
      </c>
      <c r="D57" s="12" t="s">
        <v>17</v>
      </c>
      <c r="E57" s="12">
        <v>40</v>
      </c>
      <c r="F57" s="12">
        <v>40</v>
      </c>
      <c r="G57" s="12">
        <v>40</v>
      </c>
      <c r="H57" s="12">
        <v>40</v>
      </c>
      <c r="I57" s="12">
        <v>40</v>
      </c>
      <c r="J57" s="9">
        <v>194000</v>
      </c>
    </row>
    <row r="58" spans="1:11" s="14" customFormat="1" ht="31.5" customHeight="1" x14ac:dyDescent="0.25">
      <c r="A58" s="5"/>
      <c r="B58" s="12">
        <v>7</v>
      </c>
      <c r="C58" s="15" t="s">
        <v>18</v>
      </c>
      <c r="D58" s="12" t="s">
        <v>17</v>
      </c>
      <c r="E58" s="12"/>
      <c r="F58" s="12">
        <v>100</v>
      </c>
      <c r="G58" s="12"/>
      <c r="H58" s="12">
        <v>100</v>
      </c>
      <c r="I58" s="12"/>
      <c r="J58" s="16">
        <v>430000</v>
      </c>
      <c r="K58" s="5"/>
    </row>
    <row r="59" spans="1:11" x14ac:dyDescent="0.25">
      <c r="B59" s="12">
        <v>8</v>
      </c>
      <c r="C59" s="8" t="s">
        <v>24</v>
      </c>
      <c r="D59" s="12" t="s">
        <v>8</v>
      </c>
      <c r="E59" s="12">
        <v>2</v>
      </c>
      <c r="F59" s="12">
        <v>2</v>
      </c>
      <c r="G59" s="12">
        <v>2</v>
      </c>
      <c r="H59" s="12">
        <v>2</v>
      </c>
      <c r="I59" s="12">
        <v>2</v>
      </c>
      <c r="J59" s="9">
        <v>78000</v>
      </c>
    </row>
    <row r="60" spans="1:11" x14ac:dyDescent="0.25">
      <c r="B60" s="12">
        <v>9</v>
      </c>
      <c r="C60" s="1" t="s">
        <v>31</v>
      </c>
      <c r="D60" s="12" t="s">
        <v>8</v>
      </c>
      <c r="E60" s="12">
        <v>1</v>
      </c>
      <c r="F60" s="12">
        <v>1</v>
      </c>
      <c r="G60" s="12">
        <v>1</v>
      </c>
      <c r="H60" s="12">
        <v>1</v>
      </c>
      <c r="I60" s="12">
        <v>1</v>
      </c>
      <c r="J60" s="9">
        <v>954000</v>
      </c>
    </row>
    <row r="61" spans="1:11" x14ac:dyDescent="0.25">
      <c r="B61" s="20" t="s">
        <v>42</v>
      </c>
      <c r="C61" s="20"/>
      <c r="D61" s="20"/>
      <c r="E61" s="4">
        <f>SUM(IF(E52&gt;0,$J52,0),IF(E53&gt;0,$J53,0),IF(E54&gt;0,$J54,0),IF(E55&gt;0,$J55,0),IF(E56&gt;0,$J56,0),IF(E57&gt;0,$J57,0),IF(E58&gt;0,$J58,0),IF(E59&gt;0,$J59,0),IF(E60&gt;0,$J60,0))</f>
        <v>1427100</v>
      </c>
      <c r="F61" s="4">
        <f t="shared" ref="F61:I61" si="4">SUM(IF(F52&gt;0,$J52,0),IF(F53&gt;0,$J53,0),IF(F54&gt;0,$J54,0),IF(F55&gt;0,$J55,0),IF(F56&gt;0,$J56,0),IF(F57&gt;0,$J57,0),IF(F58&gt;0,$J58,0),IF(F59&gt;0,$J59,0),IF(F60&gt;0,$J60,0))</f>
        <v>1857100</v>
      </c>
      <c r="G61" s="4">
        <f t="shared" si="4"/>
        <v>1427100</v>
      </c>
      <c r="H61" s="4">
        <f t="shared" si="4"/>
        <v>1857100</v>
      </c>
      <c r="I61" s="4">
        <f t="shared" si="4"/>
        <v>1427100</v>
      </c>
      <c r="J61" s="10">
        <f>SUM(E61:I61)</f>
        <v>7995500</v>
      </c>
    </row>
    <row r="62" spans="1:11" x14ac:dyDescent="0.25">
      <c r="B62" s="20" t="s">
        <v>43</v>
      </c>
      <c r="C62" s="20"/>
      <c r="D62" s="20"/>
      <c r="E62" s="4">
        <f>E61*4</f>
        <v>5708400</v>
      </c>
      <c r="F62" s="4">
        <f t="shared" ref="F62:I62" si="5">F61*4</f>
        <v>7428400</v>
      </c>
      <c r="G62" s="4">
        <f t="shared" si="5"/>
        <v>5708400</v>
      </c>
      <c r="H62" s="4">
        <f t="shared" si="5"/>
        <v>7428400</v>
      </c>
      <c r="I62" s="4">
        <f t="shared" si="5"/>
        <v>5708400</v>
      </c>
      <c r="J62" s="10">
        <f>SUM(E62:I62)</f>
        <v>31982000</v>
      </c>
    </row>
    <row r="65" spans="2:10" x14ac:dyDescent="0.25">
      <c r="B65" s="21" t="s">
        <v>46</v>
      </c>
      <c r="C65" s="21"/>
      <c r="D65" s="21"/>
      <c r="E65" s="21"/>
      <c r="F65" s="21"/>
      <c r="G65" s="21"/>
      <c r="H65" s="21"/>
      <c r="I65" s="21"/>
      <c r="J65" s="21"/>
    </row>
    <row r="66" spans="2:10" x14ac:dyDescent="0.25">
      <c r="B66" s="24" t="s">
        <v>1</v>
      </c>
      <c r="C66" s="24" t="s">
        <v>0</v>
      </c>
      <c r="D66" s="24" t="s">
        <v>6</v>
      </c>
      <c r="E66" s="2" t="s">
        <v>32</v>
      </c>
      <c r="F66" s="2" t="s">
        <v>33</v>
      </c>
      <c r="G66" s="2" t="s">
        <v>34</v>
      </c>
      <c r="H66" s="2" t="s">
        <v>35</v>
      </c>
      <c r="I66" s="2" t="s">
        <v>36</v>
      </c>
      <c r="J66" s="19" t="s">
        <v>52</v>
      </c>
    </row>
    <row r="67" spans="2:10" x14ac:dyDescent="0.25">
      <c r="B67" s="24"/>
      <c r="C67" s="24"/>
      <c r="D67" s="24"/>
      <c r="E67" s="3" t="s">
        <v>5</v>
      </c>
      <c r="F67" s="3" t="s">
        <v>5</v>
      </c>
      <c r="G67" s="3" t="s">
        <v>5</v>
      </c>
      <c r="H67" s="3" t="s">
        <v>5</v>
      </c>
      <c r="I67" s="3" t="s">
        <v>5</v>
      </c>
      <c r="J67" s="19"/>
    </row>
    <row r="68" spans="2:10" x14ac:dyDescent="0.25">
      <c r="B68" s="7">
        <v>1</v>
      </c>
      <c r="C68" s="8" t="s">
        <v>2</v>
      </c>
      <c r="D68" s="7" t="s">
        <v>8</v>
      </c>
      <c r="E68" s="7" t="s">
        <v>30</v>
      </c>
      <c r="F68" s="7" t="s">
        <v>30</v>
      </c>
      <c r="G68" s="7" t="s">
        <v>30</v>
      </c>
      <c r="H68" s="7" t="s">
        <v>30</v>
      </c>
      <c r="I68" s="7" t="s">
        <v>30</v>
      </c>
      <c r="J68" s="9">
        <v>10000</v>
      </c>
    </row>
    <row r="69" spans="2:10" x14ac:dyDescent="0.25">
      <c r="B69" s="7">
        <v>2</v>
      </c>
      <c r="C69" s="8" t="s">
        <v>29</v>
      </c>
      <c r="D69" s="7" t="s">
        <v>8</v>
      </c>
      <c r="E69" s="7" t="s">
        <v>30</v>
      </c>
      <c r="F69" s="7" t="s">
        <v>30</v>
      </c>
      <c r="G69" s="7" t="s">
        <v>30</v>
      </c>
      <c r="H69" s="7" t="s">
        <v>30</v>
      </c>
      <c r="I69" s="7" t="s">
        <v>30</v>
      </c>
      <c r="J69" s="9">
        <v>25000</v>
      </c>
    </row>
    <row r="70" spans="2:10" x14ac:dyDescent="0.25">
      <c r="B70" s="7">
        <v>3</v>
      </c>
      <c r="C70" s="8" t="s">
        <v>50</v>
      </c>
      <c r="D70" s="7" t="s">
        <v>8</v>
      </c>
      <c r="E70" s="7">
        <v>1</v>
      </c>
      <c r="F70" s="7">
        <v>1</v>
      </c>
      <c r="G70" s="7">
        <v>1</v>
      </c>
      <c r="H70" s="7">
        <v>1</v>
      </c>
      <c r="I70" s="7">
        <v>1</v>
      </c>
      <c r="J70" s="17">
        <v>5000</v>
      </c>
    </row>
    <row r="71" spans="2:10" x14ac:dyDescent="0.25">
      <c r="B71" s="7">
        <v>4</v>
      </c>
      <c r="C71" s="1" t="s">
        <v>31</v>
      </c>
      <c r="D71" s="7" t="s">
        <v>8</v>
      </c>
      <c r="E71" s="7">
        <v>1</v>
      </c>
      <c r="F71" s="7">
        <v>1</v>
      </c>
      <c r="G71" s="7">
        <v>1</v>
      </c>
      <c r="H71" s="7">
        <v>1</v>
      </c>
      <c r="I71" s="7">
        <v>1</v>
      </c>
      <c r="J71" s="9">
        <v>30000</v>
      </c>
    </row>
    <row r="72" spans="2:10" x14ac:dyDescent="0.25">
      <c r="B72" s="20" t="s">
        <v>37</v>
      </c>
      <c r="C72" s="20"/>
      <c r="D72" s="20"/>
      <c r="E72" s="4">
        <f>SUM($J$68:$J$71)</f>
        <v>70000</v>
      </c>
      <c r="F72" s="4">
        <f>SUM($J$68:$J$71)</f>
        <v>70000</v>
      </c>
      <c r="G72" s="4">
        <f>SUM($J$68:$J$71)</f>
        <v>70000</v>
      </c>
      <c r="H72" s="4">
        <f>SUM($J$68:$J$71)</f>
        <v>70000</v>
      </c>
      <c r="I72" s="4">
        <f>SUM($J$68:$J$71)</f>
        <v>70000</v>
      </c>
      <c r="J72" s="10">
        <f>SUM(E72:I72)</f>
        <v>350000</v>
      </c>
    </row>
    <row r="73" spans="2:10" x14ac:dyDescent="0.25">
      <c r="B73" s="20" t="s">
        <v>38</v>
      </c>
      <c r="C73" s="20"/>
      <c r="D73" s="20"/>
      <c r="E73" s="4">
        <f>E72*21</f>
        <v>1470000</v>
      </c>
      <c r="F73" s="4">
        <f>F72*21</f>
        <v>1470000</v>
      </c>
      <c r="G73" s="4">
        <f>G72*21</f>
        <v>1470000</v>
      </c>
      <c r="H73" s="4">
        <f>H72*21</f>
        <v>1470000</v>
      </c>
      <c r="I73" s="4">
        <f>I72*21</f>
        <v>1470000</v>
      </c>
      <c r="J73" s="10">
        <f>SUM(E73:I73)</f>
        <v>7350000</v>
      </c>
    </row>
    <row r="76" spans="2:10" x14ac:dyDescent="0.25">
      <c r="C76" s="27" t="s">
        <v>53</v>
      </c>
      <c r="J76" s="18"/>
    </row>
  </sheetData>
  <autoFilter ref="B4:F11" xr:uid="{87845779-241B-4827-9B2C-9DD01DCCE1D0}"/>
  <mergeCells count="41">
    <mergeCell ref="I2:J2"/>
    <mergeCell ref="B72:D72"/>
    <mergeCell ref="B73:D73"/>
    <mergeCell ref="B65:F65"/>
    <mergeCell ref="G65:J65"/>
    <mergeCell ref="B66:B67"/>
    <mergeCell ref="C66:C67"/>
    <mergeCell ref="D66:D67"/>
    <mergeCell ref="J66:J67"/>
    <mergeCell ref="B45:D45"/>
    <mergeCell ref="B46:D46"/>
    <mergeCell ref="B61:D61"/>
    <mergeCell ref="B49:F49"/>
    <mergeCell ref="B50:B51"/>
    <mergeCell ref="C50:C51"/>
    <mergeCell ref="D50:D51"/>
    <mergeCell ref="B4:B5"/>
    <mergeCell ref="C4:C5"/>
    <mergeCell ref="D4:D5"/>
    <mergeCell ref="B32:B33"/>
    <mergeCell ref="C32:C33"/>
    <mergeCell ref="D32:D33"/>
    <mergeCell ref="B18:B19"/>
    <mergeCell ref="C18:C19"/>
    <mergeCell ref="D18:D19"/>
    <mergeCell ref="J32:J33"/>
    <mergeCell ref="B62:D62"/>
    <mergeCell ref="G3:J3"/>
    <mergeCell ref="J4:J5"/>
    <mergeCell ref="G17:J17"/>
    <mergeCell ref="B31:F31"/>
    <mergeCell ref="G49:J49"/>
    <mergeCell ref="J50:J51"/>
    <mergeCell ref="J18:J19"/>
    <mergeCell ref="G31:J31"/>
    <mergeCell ref="B13:D13"/>
    <mergeCell ref="B14:D14"/>
    <mergeCell ref="B27:D27"/>
    <mergeCell ref="B28:D28"/>
    <mergeCell ref="B3:F3"/>
    <mergeCell ref="B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DE0DB-A08F-4156-A096-549ED5E392D7}">
  <dimension ref="A1"/>
  <sheetViews>
    <sheetView workbookViewId="0">
      <selection activeCell="N3" sqref="N3:O16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2d89d93-bd43-490d-9dfe-2d21e385fc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7C6CC254286684791CC58BFFF47AB4D" ma:contentTypeVersion="13" ma:contentTypeDescription="Создание документа." ma:contentTypeScope="" ma:versionID="4c2cc8b309da0d36a3519be80feb33ca">
  <xsd:schema xmlns:xsd="http://www.w3.org/2001/XMLSchema" xmlns:xs="http://www.w3.org/2001/XMLSchema" xmlns:p="http://schemas.microsoft.com/office/2006/metadata/properties" xmlns:ns3="42d89d93-bd43-490d-9dfe-2d21e385fc7e" xmlns:ns4="28685163-5256-4954-9e9e-13ebb09024a7" targetNamespace="http://schemas.microsoft.com/office/2006/metadata/properties" ma:root="true" ma:fieldsID="f647eeb72c39bc37ff695a3d9da63d73" ns3:_="" ns4:_="">
    <xsd:import namespace="42d89d93-bd43-490d-9dfe-2d21e385fc7e"/>
    <xsd:import namespace="28685163-5256-4954-9e9e-13ebb09024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89d93-bd43-490d-9dfe-2d21e385fc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85163-5256-4954-9e9e-13ebb09024a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373FB-C603-4779-A965-592A6BBFE3AD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28685163-5256-4954-9e9e-13ebb09024a7"/>
    <ds:schemaRef ds:uri="42d89d93-bd43-490d-9dfe-2d21e385fc7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53F39DE-E2DF-436B-B70D-B7F9E376CD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ED7535-2788-478D-9189-4E6A679F0C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d89d93-bd43-490d-9dfe-2d21e385fc7e"/>
    <ds:schemaRef ds:uri="28685163-5256-4954-9e9e-13ebb09024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ТО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Асанов Нурбек Бауыржанулы</dc:creator>
  <cp:lastModifiedBy>Омарова Мөлдір Ерболқызы</cp:lastModifiedBy>
  <dcterms:created xsi:type="dcterms:W3CDTF">2015-06-05T18:19:34Z</dcterms:created>
  <dcterms:modified xsi:type="dcterms:W3CDTF">2023-08-28T11:01:46Z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0x01010047C6CC254286684791CC58BFFF47AB4D</vt:lpwstr>
  </property>
</Properties>
</file>