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omarov\Desktop\2023 год\Узел налива\СМР\"/>
    </mc:Choice>
  </mc:AlternateContent>
  <bookViews>
    <workbookView xWindow="-120" yWindow="-120" windowWidth="29040" windowHeight="15840"/>
  </bookViews>
  <sheets>
    <sheet name="..._ССР" sheetId="1" r:id="rId1"/>
  </sheets>
  <definedNames>
    <definedName name="_xlnm.Print_Area" localSheetId="0">'..._ССР'!$A$1:$H$75</definedName>
  </definedNames>
  <calcPr calcId="191029"/>
</workbook>
</file>

<file path=xl/calcChain.xml><?xml version="1.0" encoding="utf-8"?>
<calcChain xmlns="http://schemas.openxmlformats.org/spreadsheetml/2006/main">
  <c r="H61" i="1" l="1"/>
  <c r="G62" i="1" s="1"/>
  <c r="G63" i="1" s="1"/>
  <c r="F61" i="1"/>
  <c r="F63" i="1" s="1"/>
  <c r="D61" i="1"/>
  <c r="D63" i="1" s="1"/>
  <c r="H58" i="1"/>
  <c r="H59" i="1" s="1"/>
  <c r="F58" i="1"/>
  <c r="F60" i="1" s="1"/>
  <c r="D58" i="1"/>
  <c r="D60" i="1" s="1"/>
  <c r="D65" i="1" l="1"/>
  <c r="F65" i="1"/>
  <c r="G59" i="1"/>
  <c r="G60" i="1" s="1"/>
  <c r="H60" i="1" s="1"/>
  <c r="H62" i="1"/>
  <c r="H63" i="1"/>
  <c r="G64" i="1" l="1"/>
  <c r="H64" i="1" s="1"/>
  <c r="G10" i="1" s="1"/>
  <c r="G65" i="1" l="1"/>
  <c r="H65" i="1" s="1"/>
  <c r="G8" i="1" s="1"/>
</calcChain>
</file>

<file path=xl/sharedStrings.xml><?xml version="1.0" encoding="utf-8"?>
<sst xmlns="http://schemas.openxmlformats.org/spreadsheetml/2006/main" count="142" uniqueCount="81">
  <si>
    <t xml:space="preserve">Форма 2 </t>
  </si>
  <si>
    <t>Сметный расчет стоимости строительства в сумме</t>
  </si>
  <si>
    <t>тыс.тнг.</t>
  </si>
  <si>
    <t>в том числе:</t>
  </si>
  <si>
    <t>налог на добавленную стоимость</t>
  </si>
  <si>
    <t>СМЕТНЫЙ РАСЧЕТ СТОИМОСТИ СТРОИТЕЛЬСТВА</t>
  </si>
  <si>
    <t>(наименование стройки)</t>
  </si>
  <si>
    <t>в текущих ценах на 01.01.2023 г.</t>
  </si>
  <si>
    <t>№
п/п</t>
  </si>
  <si>
    <t>Номера смет и расчетов, иные документы</t>
  </si>
  <si>
    <t>Наименование глав, объектов, работ и затрат</t>
  </si>
  <si>
    <t>Сметная стоимость, тыс. тенге</t>
  </si>
  <si>
    <t>Общая сметная стоимость, тыс. тенге</t>
  </si>
  <si>
    <t>Строительно-монтажных работ</t>
  </si>
  <si>
    <t>Оборудования, мебели и инвентаря</t>
  </si>
  <si>
    <t>Прочих работ и затрат</t>
  </si>
  <si>
    <t>Глава 1. Затраты на подготовительные работы по территории строительства</t>
  </si>
  <si>
    <t>Всего по главе</t>
  </si>
  <si>
    <t>--</t>
  </si>
  <si>
    <t>Глава 2. Основные объекты строительства</t>
  </si>
  <si>
    <t>1</t>
  </si>
  <si>
    <t>04.054.20-1</t>
  </si>
  <si>
    <t>"Строительство узлов налива нефтебитума ТОО "Павлодарский нефтехимический завод" г. Павлодар, ул. Химкомбинатовская, 1"</t>
  </si>
  <si>
    <t>Глава 3. Объекты подсобного и обслуживающего назначения</t>
  </si>
  <si>
    <t>Глава 4. Объекты энергетического хозяйства</t>
  </si>
  <si>
    <t>Глава 5. Объекты транспортного хозяйства и связи</t>
  </si>
  <si>
    <t>Глава 6. Наружные сети и сооружения водоснабжения, канализации, теплоснабжения и газоснабжения</t>
  </si>
  <si>
    <t>2</t>
  </si>
  <si>
    <t>04.054.20-2</t>
  </si>
  <si>
    <t>Глава 7. Благоустройство и озеленение территории</t>
  </si>
  <si>
    <t>3</t>
  </si>
  <si>
    <t>04.054.20-3</t>
  </si>
  <si>
    <t>ИТОГО ПО ГЛАВАМ 1-7</t>
  </si>
  <si>
    <t>Глава 8. Временные здания и сооружения</t>
  </si>
  <si>
    <t>4</t>
  </si>
  <si>
    <t>НДЗ РК 8.04-05-2015</t>
  </si>
  <si>
    <t>Временные здания и сооружения 2,96%</t>
  </si>
  <si>
    <t>ИТОГО ПО ГЛАВАМ 1-8</t>
  </si>
  <si>
    <t>Глава 9. Прочие работы и затраты</t>
  </si>
  <si>
    <t>5</t>
  </si>
  <si>
    <t>ЭСН РК 8.04-01-2015 Прил. Д, Табл. Д3</t>
  </si>
  <si>
    <t>Дополнительные затраты при производстве строительно-монтажных (ремонтно-строительных) работ связанные с климатическими условиями температурной зоны стройки 2,38%</t>
  </si>
  <si>
    <t>ИТОГО ПО ГЛАВАМ 1-9</t>
  </si>
  <si>
    <t>6</t>
  </si>
  <si>
    <t>ГН ОССС</t>
  </si>
  <si>
    <t>Непредвиденные работы и затраты-2%</t>
  </si>
  <si>
    <t>ИТОГО СМЕТНАЯ СТОИМОСТЬ</t>
  </si>
  <si>
    <t>7</t>
  </si>
  <si>
    <t>в том числе на 2023 год - 33 %</t>
  </si>
  <si>
    <t>8</t>
  </si>
  <si>
    <t>в том числе на 2024 год - 67 %</t>
  </si>
  <si>
    <t>9</t>
  </si>
  <si>
    <t>НДЦС РК 8.04-07-2022 Индексы стоимости для строительства, табл. 2</t>
  </si>
  <si>
    <t>10</t>
  </si>
  <si>
    <t>НДС на 2023 год, - 12 %</t>
  </si>
  <si>
    <t>11</t>
  </si>
  <si>
    <t>Итого в текущих ценах на 2023 год</t>
  </si>
  <si>
    <t>12</t>
  </si>
  <si>
    <t>13</t>
  </si>
  <si>
    <t>НДС на 2024 год, - 12 %</t>
  </si>
  <si>
    <t>14</t>
  </si>
  <si>
    <t>Итого в текущих ценах на 2024 год</t>
  </si>
  <si>
    <t>15</t>
  </si>
  <si>
    <t>Налоговый кодекс РК</t>
  </si>
  <si>
    <t>Налог на добавленную стоимость - 12 %</t>
  </si>
  <si>
    <t>ВСЕГО ПО СМЕТНОМУ РАСЧЕТУ</t>
  </si>
  <si>
    <t xml:space="preserve">  </t>
  </si>
  <si>
    <t>в том числе в текущих ценах на 2023 год - 33 %, К=1,079</t>
  </si>
  <si>
    <t>в том числе в текущих ценах на 2024 год - 67 %, К=1,163</t>
  </si>
  <si>
    <t>ТОО "Павлодарский нефтехимический завод" .ППТНО , УПБ. "Строительство узлов налива нефтебитума ТОО "Павлодарский нефтехимический завод" г. Павлодар, ул. Химкомбинатовская, 1"</t>
  </si>
  <si>
    <t>Начальник отдела</t>
  </si>
  <si>
    <t>Голубев В.В.</t>
  </si>
  <si>
    <t>Составил</t>
  </si>
  <si>
    <t>Казакова В.С.</t>
  </si>
  <si>
    <t xml:space="preserve">«Утверждаю» </t>
  </si>
  <si>
    <t xml:space="preserve">Заместитель Генерального директора </t>
  </si>
  <si>
    <t>по производству - главный инженер</t>
  </si>
  <si>
    <t>__________________Алипбаев С.С.</t>
  </si>
  <si>
    <t>"_____" ___________________ 2023 г.</t>
  </si>
  <si>
    <t>Понижающий коэффициент, k с учетом договорной цены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</si>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</sst>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 #,##0.00&quot;р. &quot;;\-#,##0.00&quot;р. &quot;;&quot; -&quot;#&quot;р. &quot;;@\ "/>
    <numFmt numFmtId="165" formatCode="0.000"/>
  </numFmts>
  <fonts count="29" x14ac:knownFonts="1">
    <font>
      <sz val="10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10"/>
      <color rgb="FF808080"/>
      <name val="Times New Roman Cyr"/>
      <family val="1"/>
      <charset val="204"/>
    </font>
    <font>
      <b/>
      <sz val="10"/>
      <name val="Times New Roman Cyr"/>
      <family val="1"/>
      <charset val="204"/>
    </font>
    <font>
      <sz val="9"/>
      <name val="Times New Roman Cyr"/>
      <family val="1"/>
      <charset val="204"/>
    </font>
    <font>
      <i/>
      <sz val="8"/>
      <name val="Arial"/>
      <family val="2"/>
      <charset val="204"/>
    </font>
    <font>
      <b/>
      <sz val="12"/>
      <name val="Times New Roman Cyr"/>
      <family val="1"/>
      <charset val="204"/>
    </font>
    <font>
      <b/>
      <sz val="9"/>
      <name val="Times New Roman Cyr"/>
      <family val="1"/>
      <charset val="204"/>
    </font>
    <font>
      <b/>
      <u/>
      <sz val="12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rgb="FFC0C0C0"/>
      </bottom>
      <diagonal/>
    </border>
    <border>
      <left/>
      <right/>
      <top style="hair">
        <color rgb="FFC0C0C0"/>
      </top>
      <bottom/>
      <diagonal/>
    </border>
    <border>
      <left/>
      <right/>
      <top style="hair">
        <color rgb="FFC0C0C0"/>
      </top>
      <bottom style="hair">
        <color rgb="FFC0C0C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C0C0C0"/>
      </left>
      <right/>
      <top style="hair">
        <color rgb="FFC0C0C0"/>
      </top>
      <bottom style="hair">
        <color rgb="FFC0C0C0"/>
      </bottom>
      <diagonal/>
    </border>
    <border>
      <left/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C0C0C0"/>
      </left>
      <right style="hair">
        <color rgb="FFC0C0C0"/>
      </right>
      <top/>
      <bottom style="hair">
        <color rgb="FFC0C0C0"/>
      </bottom>
      <diagonal/>
    </border>
    <border>
      <left/>
      <right style="hair">
        <color rgb="FFC0C0C0"/>
      </right>
      <top/>
      <bottom style="hair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C0C0C0"/>
      </bottom>
      <diagonal/>
    </border>
  </borders>
  <cellStyleXfs count="69">
    <xf numFmtId="0" fontId="0" fillId="0" borderId="0"/>
    <xf numFmtId="164" fontId="19" fillId="0" borderId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65">
    <xf numFmtId="0" fontId="19" fillId="0" borderId="0" xfId="0" applyFont="1"/>
    <xf numFmtId="0" fontId="0" fillId="33" borderId="0" xfId="0" applyFill="1" applyAlignment="1">
      <alignment vertical="center"/>
    </xf>
    <xf numFmtId="0" fontId="20" fillId="33" borderId="0" xfId="0" applyFont="1" applyFill="1" applyAlignment="1">
      <alignment horizontal="right" vertical="center"/>
    </xf>
    <xf numFmtId="0" fontId="19" fillId="33" borderId="0" xfId="0" applyFont="1" applyFill="1" applyAlignment="1">
      <alignment vertical="center"/>
    </xf>
    <xf numFmtId="0" fontId="0" fillId="33" borderId="0" xfId="0" applyFill="1" applyAlignment="1">
      <alignment horizontal="right" vertical="center"/>
    </xf>
    <xf numFmtId="165" fontId="0" fillId="33" borderId="10" xfId="0" applyNumberFormat="1" applyFill="1" applyBorder="1" applyAlignment="1">
      <alignment horizontal="right" vertical="center"/>
    </xf>
    <xf numFmtId="0" fontId="0" fillId="33" borderId="10" xfId="0" applyFill="1" applyBorder="1" applyAlignment="1">
      <alignment horizontal="right" vertical="center"/>
    </xf>
    <xf numFmtId="0" fontId="0" fillId="33" borderId="0" xfId="0" applyFill="1" applyAlignment="1">
      <alignment horizontal="left" vertical="center"/>
    </xf>
    <xf numFmtId="0" fontId="0" fillId="33" borderId="0" xfId="0" applyFill="1"/>
    <xf numFmtId="0" fontId="19" fillId="33" borderId="0" xfId="0" applyFont="1" applyFill="1"/>
    <xf numFmtId="0" fontId="22" fillId="33" borderId="0" xfId="0" applyFont="1" applyFill="1" applyAlignment="1">
      <alignment horizontal="center" vertical="top" wrapText="1"/>
    </xf>
    <xf numFmtId="0" fontId="0" fillId="33" borderId="0" xfId="0" applyFill="1" applyAlignment="1">
      <alignment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22" fillId="34" borderId="17" xfId="0" applyFont="1" applyFill="1" applyBorder="1" applyAlignment="1">
      <alignment horizontal="center" vertical="center" wrapText="1"/>
    </xf>
    <xf numFmtId="0" fontId="25" fillId="34" borderId="18" xfId="0" applyFont="1" applyFill="1" applyBorder="1" applyAlignment="1">
      <alignment horizontal="center" vertical="center" wrapText="1"/>
    </xf>
    <xf numFmtId="0" fontId="25" fillId="34" borderId="19" xfId="0" applyFont="1" applyFill="1" applyBorder="1" applyAlignment="1">
      <alignment horizontal="center" vertical="center" wrapText="1"/>
    </xf>
    <xf numFmtId="0" fontId="21" fillId="34" borderId="23" xfId="0" applyFont="1" applyFill="1" applyBorder="1" applyAlignment="1">
      <alignment horizontal="center" vertical="top" wrapText="1"/>
    </xf>
    <xf numFmtId="0" fontId="21" fillId="34" borderId="24" xfId="0" applyFont="1" applyFill="1" applyBorder="1" applyAlignment="1">
      <alignment horizontal="left" vertical="top" wrapText="1"/>
    </xf>
    <xf numFmtId="0" fontId="21" fillId="34" borderId="24" xfId="0" applyFont="1" applyFill="1" applyBorder="1" applyAlignment="1">
      <alignment horizontal="center" vertical="center" wrapText="1"/>
    </xf>
    <xf numFmtId="0" fontId="0" fillId="33" borderId="23" xfId="0" applyFill="1" applyBorder="1" applyAlignment="1">
      <alignment horizontal="center" vertical="top" wrapText="1"/>
    </xf>
    <xf numFmtId="0" fontId="0" fillId="33" borderId="24" xfId="0" applyFill="1" applyBorder="1" applyAlignment="1">
      <alignment horizontal="left" vertical="top" wrapText="1"/>
    </xf>
    <xf numFmtId="0" fontId="0" fillId="33" borderId="24" xfId="0" applyFill="1" applyBorder="1" applyAlignment="1">
      <alignment horizontal="center" vertical="top"/>
    </xf>
    <xf numFmtId="2" fontId="0" fillId="33" borderId="0" xfId="0" applyNumberFormat="1" applyFill="1" applyAlignment="1">
      <alignment horizontal="right" vertical="top"/>
    </xf>
    <xf numFmtId="165" fontId="0" fillId="33" borderId="24" xfId="0" applyNumberFormat="1" applyFill="1" applyBorder="1" applyAlignment="1">
      <alignment horizontal="center" vertical="top"/>
    </xf>
    <xf numFmtId="165" fontId="21" fillId="34" borderId="24" xfId="0" applyNumberFormat="1" applyFont="1" applyFill="1" applyBorder="1" applyAlignment="1">
      <alignment horizontal="center" vertical="center" wrapText="1"/>
    </xf>
    <xf numFmtId="0" fontId="0" fillId="33" borderId="10" xfId="0" applyFill="1" applyBorder="1" applyAlignment="1">
      <alignment vertical="top"/>
    </xf>
    <xf numFmtId="0" fontId="27" fillId="33" borderId="0" xfId="0" applyFont="1" applyFill="1" applyAlignment="1">
      <alignment horizontal="center" vertical="center"/>
    </xf>
    <xf numFmtId="0" fontId="28" fillId="0" borderId="0" xfId="0" applyFont="1" applyAlignment="1">
      <alignment horizontal="right" vertical="top"/>
    </xf>
    <xf numFmtId="0" fontId="27" fillId="0" borderId="0" xfId="0" applyFont="1" applyAlignment="1">
      <alignment vertical="top"/>
    </xf>
    <xf numFmtId="0" fontId="27" fillId="0" borderId="0" xfId="0" applyFont="1" applyAlignment="1">
      <alignment horizontal="right" vertical="top"/>
    </xf>
    <xf numFmtId="0" fontId="27" fillId="0" borderId="0" xfId="0" applyFont="1"/>
    <xf numFmtId="0" fontId="27" fillId="0" borderId="0" xfId="0" applyFont="1" applyAlignment="1">
      <alignment horizontal="right"/>
    </xf>
    <xf numFmtId="0" fontId="0" fillId="33" borderId="12" xfId="0" applyFill="1" applyBorder="1" applyAlignment="1">
      <alignment horizontal="center" wrapText="1"/>
    </xf>
    <xf numFmtId="0" fontId="0" fillId="33" borderId="10" xfId="0" applyFill="1" applyBorder="1" applyAlignment="1">
      <alignment horizontal="left" vertical="center"/>
    </xf>
    <xf numFmtId="0" fontId="0" fillId="33" borderId="12" xfId="0" applyFill="1" applyBorder="1" applyAlignment="1">
      <alignment horizontal="left" vertical="center"/>
    </xf>
    <xf numFmtId="0" fontId="0" fillId="33" borderId="12" xfId="0" applyFill="1" applyBorder="1" applyAlignment="1">
      <alignment horizontal="left" vertical="top" wrapText="1"/>
    </xf>
    <xf numFmtId="0" fontId="24" fillId="33" borderId="0" xfId="0" applyFont="1" applyFill="1" applyAlignment="1">
      <alignment horizontal="center" vertical="center"/>
    </xf>
    <xf numFmtId="0" fontId="0" fillId="33" borderId="10" xfId="0" applyFill="1" applyBorder="1" applyAlignment="1">
      <alignment horizontal="center" wrapText="1"/>
    </xf>
    <xf numFmtId="0" fontId="23" fillId="33" borderId="11" xfId="0" applyFont="1" applyFill="1" applyBorder="1" applyAlignment="1">
      <alignment horizontal="center" vertical="top" wrapText="1"/>
    </xf>
    <xf numFmtId="0" fontId="0" fillId="33" borderId="13" xfId="0" applyFill="1" applyBorder="1" applyAlignment="1">
      <alignment horizontal="left" vertical="center" wrapText="1"/>
    </xf>
    <xf numFmtId="0" fontId="22" fillId="34" borderId="25" xfId="0" applyFont="1" applyFill="1" applyBorder="1" applyAlignment="1">
      <alignment horizontal="center" vertical="center" wrapText="1"/>
    </xf>
    <xf numFmtId="0" fontId="22" fillId="34" borderId="14" xfId="0" applyFont="1" applyFill="1" applyBorder="1" applyAlignment="1">
      <alignment horizontal="center" vertical="center" wrapText="1"/>
    </xf>
    <xf numFmtId="0" fontId="22" fillId="34" borderId="26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27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5" fillId="34" borderId="28" xfId="0" applyFont="1" applyFill="1" applyBorder="1" applyAlignment="1">
      <alignment horizontal="center" vertical="center" wrapText="1"/>
    </xf>
    <xf numFmtId="0" fontId="25" fillId="34" borderId="20" xfId="0" applyFont="1" applyFill="1" applyBorder="1" applyAlignment="1">
      <alignment horizontal="center" vertical="center" wrapText="1"/>
    </xf>
    <xf numFmtId="0" fontId="0" fillId="33" borderId="29" xfId="0" applyFill="1" applyBorder="1" applyAlignment="1">
      <alignment horizontal="left"/>
    </xf>
    <xf numFmtId="0" fontId="26" fillId="34" borderId="21" xfId="0" applyFont="1" applyFill="1" applyBorder="1" applyAlignment="1">
      <alignment horizontal="center" wrapText="1"/>
    </xf>
    <xf numFmtId="0" fontId="26" fillId="34" borderId="12" xfId="0" applyFont="1" applyFill="1" applyBorder="1" applyAlignment="1">
      <alignment horizontal="center" wrapText="1"/>
    </xf>
    <xf numFmtId="0" fontId="26" fillId="34" borderId="22" xfId="0" applyFont="1" applyFill="1" applyBorder="1" applyAlignment="1">
      <alignment horizontal="center" wrapText="1"/>
    </xf>
    <xf numFmtId="0" fontId="21" fillId="34" borderId="21" xfId="1" applyNumberFormat="1" applyFont="1" applyFill="1" applyBorder="1" applyAlignment="1">
      <alignment horizontal="center" vertical="center" wrapText="1"/>
    </xf>
    <xf numFmtId="0" fontId="21" fillId="34" borderId="22" xfId="1" applyNumberFormat="1" applyFont="1" applyFill="1" applyBorder="1" applyAlignment="1">
      <alignment horizontal="center" vertical="center" wrapText="1"/>
    </xf>
    <xf numFmtId="0" fontId="0" fillId="33" borderId="21" xfId="0" applyFill="1" applyBorder="1" applyAlignment="1">
      <alignment horizontal="center" vertical="top" wrapText="1"/>
    </xf>
    <xf numFmtId="0" fontId="0" fillId="33" borderId="22" xfId="0" applyFill="1" applyBorder="1" applyAlignment="1">
      <alignment horizontal="center" vertical="top" wrapText="1"/>
    </xf>
    <xf numFmtId="165" fontId="0" fillId="33" borderId="21" xfId="0" applyNumberFormat="1" applyFill="1" applyBorder="1" applyAlignment="1">
      <alignment horizontal="center" vertical="top" wrapText="1"/>
    </xf>
    <xf numFmtId="165" fontId="0" fillId="33" borderId="22" xfId="0" applyNumberFormat="1" applyFill="1" applyBorder="1" applyAlignment="1">
      <alignment horizontal="center" vertical="top" wrapText="1"/>
    </xf>
    <xf numFmtId="165" fontId="21" fillId="34" borderId="21" xfId="1" applyNumberFormat="1" applyFont="1" applyFill="1" applyBorder="1" applyAlignment="1">
      <alignment horizontal="center" vertical="center" wrapText="1"/>
    </xf>
    <xf numFmtId="0" fontId="0" fillId="33" borderId="12" xfId="0" applyFill="1" applyBorder="1" applyAlignment="1">
      <alignment horizontal="left" vertical="top"/>
    </xf>
    <xf numFmtId="164" fontId="0" fillId="33" borderId="12" xfId="1" applyFont="1" applyFill="1" applyBorder="1" applyAlignment="1">
      <alignment horizontal="left" vertical="top"/>
    </xf>
    <xf numFmtId="0" fontId="0" fillId="33" borderId="12" xfId="0" applyFill="1" applyBorder="1" applyAlignment="1">
      <alignment vertical="top"/>
    </xf>
    <xf numFmtId="0" fontId="0" fillId="33" borderId="12" xfId="0" applyFill="1" applyBorder="1" applyAlignment="1">
      <alignment horizontal="center" vertical="top"/>
    </xf>
  </cellXfs>
  <cellStyles count="69">
    <cellStyle name="20% — акцент1" xfId="20" builtinId="30" customBuiltin="1"/>
    <cellStyle name="20% - Акцент1 2" xfId="57"/>
    <cellStyle name="20% - Акцент1 3" xfId="44"/>
    <cellStyle name="20% — акцент2" xfId="24" builtinId="34" customBuiltin="1"/>
    <cellStyle name="20% - Акцент2 2" xfId="59"/>
    <cellStyle name="20% - Акцент2 3" xfId="46"/>
    <cellStyle name="20% — акцент3" xfId="28" builtinId="38" customBuiltin="1"/>
    <cellStyle name="20% - Акцент3 2" xfId="61"/>
    <cellStyle name="20% - Акцент3 3" xfId="48"/>
    <cellStyle name="20% — акцент4" xfId="32" builtinId="42" customBuiltin="1"/>
    <cellStyle name="20% - Акцент4 2" xfId="63"/>
    <cellStyle name="20% - Акцент4 3" xfId="50"/>
    <cellStyle name="20% — акцент5" xfId="36" builtinId="46" customBuiltin="1"/>
    <cellStyle name="20% - Акцент5 2" xfId="65"/>
    <cellStyle name="20% - Акцент5 3" xfId="52"/>
    <cellStyle name="20% — акцент6" xfId="40" builtinId="50" customBuiltin="1"/>
    <cellStyle name="20% - Акцент6 2" xfId="67"/>
    <cellStyle name="20% - Акцент6 3" xfId="54"/>
    <cellStyle name="40% — акцент1" xfId="21" builtinId="31" customBuiltin="1"/>
    <cellStyle name="40% - Акцент1 2" xfId="58"/>
    <cellStyle name="40% - Акцент1 3" xfId="45"/>
    <cellStyle name="40% — акцент2" xfId="25" builtinId="35" customBuiltin="1"/>
    <cellStyle name="40% - Акцент2 2" xfId="60"/>
    <cellStyle name="40% - Акцент2 3" xfId="47"/>
    <cellStyle name="40% — акцент3" xfId="29" builtinId="39" customBuiltin="1"/>
    <cellStyle name="40% - Акцент3 2" xfId="62"/>
    <cellStyle name="40% - Акцент3 3" xfId="49"/>
    <cellStyle name="40% — акцент4" xfId="33" builtinId="43" customBuiltin="1"/>
    <cellStyle name="40% - Акцент4 2" xfId="64"/>
    <cellStyle name="40% - Акцент4 3" xfId="51"/>
    <cellStyle name="40% — акцент5" xfId="37" builtinId="47" customBuiltin="1"/>
    <cellStyle name="40% - Акцент5 2" xfId="66"/>
    <cellStyle name="40% - Акцент5 3" xfId="53"/>
    <cellStyle name="40% — акцент6" xfId="41" builtinId="51" customBuiltin="1"/>
    <cellStyle name="40% - Акцент6 2" xfId="68"/>
    <cellStyle name="40% - Акцент6 3" xfId="55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Денежный" xfId="1" builtinId="4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Примечание 2" xfId="56"/>
    <cellStyle name="Примечание 3" xfId="43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abSelected="1" view="pageBreakPreview" topLeftCell="A49" zoomScaleNormal="100" zoomScaleSheetLayoutView="100" workbookViewId="0">
      <selection activeCell="A66" sqref="A66:XFD66"/>
    </sheetView>
  </sheetViews>
  <sheetFormatPr defaultRowHeight="12.75" x14ac:dyDescent="0.2"/>
  <cols>
    <col min="1" max="1" width="8.33203125" style="9" customWidth="1"/>
    <col min="2" max="2" width="15.83203125" style="9" customWidth="1"/>
    <col min="3" max="3" width="69.83203125" style="9" customWidth="1"/>
    <col min="4" max="4" width="8.5" style="9" customWidth="1"/>
    <col min="5" max="5" width="7.6640625" style="9" customWidth="1"/>
    <col min="6" max="6" width="14" style="9" customWidth="1"/>
    <col min="7" max="8" width="13.33203125" style="9" customWidth="1"/>
    <col min="9" max="16384" width="9.33203125" style="9"/>
  </cols>
  <sheetData>
    <row r="1" spans="1:10" x14ac:dyDescent="0.2">
      <c r="H1" s="2" t="s">
        <v>0</v>
      </c>
    </row>
    <row r="2" spans="1:10" ht="15" x14ac:dyDescent="0.2">
      <c r="E2" s="28"/>
      <c r="F2" s="28"/>
      <c r="G2" s="29"/>
      <c r="H2" s="29" t="s">
        <v>74</v>
      </c>
    </row>
    <row r="3" spans="1:10" ht="15" x14ac:dyDescent="0.2">
      <c r="E3" s="28"/>
      <c r="F3" s="28"/>
      <c r="G3" s="30"/>
      <c r="H3" s="31" t="s">
        <v>75</v>
      </c>
    </row>
    <row r="4" spans="1:10" ht="15" x14ac:dyDescent="0.2">
      <c r="E4" s="28"/>
      <c r="F4" s="28"/>
      <c r="G4" s="30"/>
      <c r="H4" s="31" t="s">
        <v>76</v>
      </c>
    </row>
    <row r="5" spans="1:10" ht="15" x14ac:dyDescent="0.25">
      <c r="E5" s="28"/>
      <c r="F5" s="28"/>
      <c r="G5" s="32"/>
      <c r="H5" s="33" t="s">
        <v>77</v>
      </c>
    </row>
    <row r="6" spans="1:10" ht="15" x14ac:dyDescent="0.25">
      <c r="E6" s="28"/>
      <c r="F6" s="28"/>
      <c r="G6" s="32"/>
      <c r="H6" s="33" t="s">
        <v>78</v>
      </c>
    </row>
    <row r="7" spans="1:10" s="3" customFormat="1" x14ac:dyDescent="0.2">
      <c r="A7" s="1"/>
      <c r="B7" s="1"/>
      <c r="C7" s="1"/>
      <c r="D7" s="1"/>
      <c r="E7" s="1"/>
      <c r="F7" s="1"/>
      <c r="G7" s="1"/>
      <c r="I7" s="1"/>
      <c r="J7" s="1"/>
    </row>
    <row r="8" spans="1:10" s="3" customFormat="1" x14ac:dyDescent="0.2">
      <c r="A8" s="35" t="s">
        <v>1</v>
      </c>
      <c r="B8" s="35"/>
      <c r="C8" s="35"/>
      <c r="D8" s="35"/>
      <c r="E8" s="35"/>
      <c r="F8" s="35"/>
      <c r="G8" s="5">
        <f>H65</f>
        <v>458213.26440624002</v>
      </c>
      <c r="H8" s="6" t="s">
        <v>2</v>
      </c>
      <c r="I8" s="1"/>
      <c r="J8" s="1"/>
    </row>
    <row r="9" spans="1:10" s="3" customFormat="1" x14ac:dyDescent="0.2">
      <c r="A9" s="7"/>
      <c r="B9" s="36" t="s">
        <v>3</v>
      </c>
      <c r="C9" s="36"/>
      <c r="D9" s="1"/>
      <c r="E9" s="1"/>
      <c r="F9" s="1"/>
      <c r="G9" s="4"/>
      <c r="H9" s="4"/>
      <c r="I9" s="1"/>
      <c r="J9" s="1"/>
    </row>
    <row r="10" spans="1:10" s="3" customFormat="1" x14ac:dyDescent="0.2">
      <c r="A10" s="7"/>
      <c r="B10" s="36" t="s">
        <v>4</v>
      </c>
      <c r="C10" s="36"/>
      <c r="D10" s="36"/>
      <c r="E10" s="36"/>
      <c r="F10" s="36"/>
      <c r="G10" s="5">
        <f>H64</f>
        <v>49094.278329239998</v>
      </c>
      <c r="H10" s="6" t="s">
        <v>2</v>
      </c>
      <c r="I10" s="1"/>
      <c r="J10" s="1"/>
    </row>
    <row r="11" spans="1:10" s="3" customFormat="1" ht="24" customHeight="1" x14ac:dyDescent="0.2">
      <c r="A11" s="1"/>
      <c r="B11" s="34"/>
      <c r="C11" s="34"/>
      <c r="D11" s="34"/>
      <c r="E11" s="34"/>
      <c r="F11" s="34"/>
      <c r="G11" s="34"/>
      <c r="H11" s="1"/>
      <c r="I11" s="1"/>
      <c r="J11" s="1"/>
    </row>
    <row r="12" spans="1:10" s="3" customFormat="1" ht="24" customHeight="1" x14ac:dyDescent="0.2">
      <c r="A12" s="1"/>
      <c r="B12" s="38" t="s">
        <v>5</v>
      </c>
      <c r="C12" s="38"/>
      <c r="D12" s="38"/>
      <c r="E12" s="38"/>
      <c r="F12" s="38"/>
      <c r="G12" s="38"/>
      <c r="H12" s="4"/>
      <c r="I12" s="1"/>
      <c r="J12" s="1"/>
    </row>
    <row r="13" spans="1:10" ht="24" customHeight="1" x14ac:dyDescent="0.2">
      <c r="A13" s="8"/>
      <c r="B13" s="39" t="s">
        <v>69</v>
      </c>
      <c r="C13" s="39"/>
      <c r="D13" s="39"/>
      <c r="E13" s="39"/>
      <c r="F13" s="39"/>
      <c r="G13" s="39"/>
      <c r="H13" s="8"/>
      <c r="I13" s="8"/>
      <c r="J13" s="8"/>
    </row>
    <row r="14" spans="1:10" s="12" customFormat="1" ht="18" customHeight="1" x14ac:dyDescent="0.2">
      <c r="A14" s="10"/>
      <c r="B14" s="40" t="s">
        <v>6</v>
      </c>
      <c r="C14" s="40"/>
      <c r="D14" s="40"/>
      <c r="E14" s="40"/>
      <c r="F14" s="40"/>
      <c r="G14" s="40"/>
      <c r="H14" s="11"/>
      <c r="I14" s="11"/>
      <c r="J14" s="11"/>
    </row>
    <row r="15" spans="1:10" s="3" customFormat="1" ht="15" customHeight="1" x14ac:dyDescent="0.2">
      <c r="A15" s="41" t="s">
        <v>7</v>
      </c>
      <c r="B15" s="41"/>
      <c r="C15" s="41"/>
      <c r="D15" s="41"/>
      <c r="E15" s="41"/>
      <c r="F15" s="41"/>
      <c r="G15" s="41"/>
      <c r="H15" s="41"/>
      <c r="I15" s="1"/>
      <c r="J15" s="1"/>
    </row>
    <row r="16" spans="1:10" s="14" customFormat="1" x14ac:dyDescent="0.2">
      <c r="A16" s="42" t="s">
        <v>8</v>
      </c>
      <c r="B16" s="42" t="s">
        <v>9</v>
      </c>
      <c r="C16" s="42" t="s">
        <v>10</v>
      </c>
      <c r="D16" s="44" t="s">
        <v>11</v>
      </c>
      <c r="E16" s="45"/>
      <c r="F16" s="45"/>
      <c r="G16" s="46"/>
      <c r="H16" s="42" t="s">
        <v>12</v>
      </c>
      <c r="I16" s="13"/>
      <c r="J16" s="13"/>
    </row>
    <row r="17" spans="1:10" s="14" customFormat="1" ht="36" x14ac:dyDescent="0.2">
      <c r="A17" s="43"/>
      <c r="B17" s="43"/>
      <c r="C17" s="43"/>
      <c r="D17" s="44" t="s">
        <v>13</v>
      </c>
      <c r="E17" s="47"/>
      <c r="F17" s="15" t="s">
        <v>14</v>
      </c>
      <c r="G17" s="15" t="s">
        <v>15</v>
      </c>
      <c r="H17" s="43"/>
      <c r="I17" s="13"/>
      <c r="J17" s="13"/>
    </row>
    <row r="18" spans="1:10" s="14" customFormat="1" x14ac:dyDescent="0.2">
      <c r="A18" s="16">
        <v>1</v>
      </c>
      <c r="B18" s="17">
        <v>2</v>
      </c>
      <c r="C18" s="17">
        <v>3</v>
      </c>
      <c r="D18" s="48">
        <v>4</v>
      </c>
      <c r="E18" s="49"/>
      <c r="F18" s="17">
        <v>5</v>
      </c>
      <c r="G18" s="17">
        <v>6</v>
      </c>
      <c r="H18" s="17">
        <v>7</v>
      </c>
      <c r="I18" s="13"/>
      <c r="J18" s="13"/>
    </row>
    <row r="19" spans="1:10" x14ac:dyDescent="0.2">
      <c r="A19" s="50"/>
      <c r="B19" s="50"/>
      <c r="C19" s="50"/>
      <c r="D19" s="50"/>
      <c r="E19" s="50"/>
      <c r="F19" s="50"/>
      <c r="G19" s="50"/>
      <c r="H19" s="50"/>
    </row>
    <row r="20" spans="1:10" ht="15.75" x14ac:dyDescent="0.25">
      <c r="A20" s="51" t="s">
        <v>16</v>
      </c>
      <c r="B20" s="52"/>
      <c r="C20" s="52"/>
      <c r="D20" s="52"/>
      <c r="E20" s="52"/>
      <c r="F20" s="52"/>
      <c r="G20" s="52"/>
      <c r="H20" s="53"/>
      <c r="I20" s="8"/>
      <c r="J20" s="8"/>
    </row>
    <row r="21" spans="1:10" s="12" customFormat="1" x14ac:dyDescent="0.2">
      <c r="A21" s="18"/>
      <c r="B21" s="19"/>
      <c r="C21" s="19" t="s">
        <v>17</v>
      </c>
      <c r="D21" s="54" t="s">
        <v>18</v>
      </c>
      <c r="E21" s="55"/>
      <c r="F21" s="20" t="s">
        <v>18</v>
      </c>
      <c r="G21" s="20" t="s">
        <v>18</v>
      </c>
      <c r="H21" s="20" t="s">
        <v>18</v>
      </c>
      <c r="I21" s="11"/>
      <c r="J21" s="11"/>
    </row>
    <row r="22" spans="1:10" s="12" customFormat="1" x14ac:dyDescent="0.2">
      <c r="A22" s="37"/>
      <c r="B22" s="37"/>
      <c r="C22" s="37"/>
      <c r="D22" s="37"/>
      <c r="E22" s="37"/>
      <c r="F22" s="37"/>
      <c r="G22" s="37"/>
      <c r="H22" s="37"/>
      <c r="I22" s="11"/>
      <c r="J22" s="11"/>
    </row>
    <row r="23" spans="1:10" ht="15.75" x14ac:dyDescent="0.25">
      <c r="A23" s="51" t="s">
        <v>19</v>
      </c>
      <c r="B23" s="52"/>
      <c r="C23" s="52"/>
      <c r="D23" s="52"/>
      <c r="E23" s="52"/>
      <c r="F23" s="52"/>
      <c r="G23" s="52"/>
      <c r="H23" s="53"/>
      <c r="I23" s="8"/>
      <c r="J23" s="8"/>
    </row>
    <row r="24" spans="1:10" s="12" customFormat="1" ht="25.5" x14ac:dyDescent="0.2">
      <c r="A24" s="21" t="s">
        <v>20</v>
      </c>
      <c r="B24" s="22" t="s">
        <v>21</v>
      </c>
      <c r="C24" s="22" t="s">
        <v>22</v>
      </c>
      <c r="D24" s="56">
        <v>199919.467</v>
      </c>
      <c r="E24" s="57"/>
      <c r="F24" s="23">
        <v>109041.137</v>
      </c>
      <c r="G24" s="23" t="s">
        <v>18</v>
      </c>
      <c r="H24" s="23">
        <v>308960.60399999999</v>
      </c>
      <c r="I24" s="24"/>
      <c r="J24" s="11"/>
    </row>
    <row r="25" spans="1:10" s="12" customFormat="1" x14ac:dyDescent="0.2">
      <c r="A25" s="18"/>
      <c r="B25" s="19"/>
      <c r="C25" s="19" t="s">
        <v>17</v>
      </c>
      <c r="D25" s="54">
        <v>199919.467</v>
      </c>
      <c r="E25" s="55"/>
      <c r="F25" s="20">
        <v>109041.137</v>
      </c>
      <c r="G25" s="20" t="s">
        <v>18</v>
      </c>
      <c r="H25" s="20">
        <v>308960.60399999999</v>
      </c>
      <c r="I25" s="11"/>
      <c r="J25" s="11"/>
    </row>
    <row r="26" spans="1:10" s="12" customFormat="1" x14ac:dyDescent="0.2">
      <c r="A26" s="37"/>
      <c r="B26" s="37"/>
      <c r="C26" s="37"/>
      <c r="D26" s="37"/>
      <c r="E26" s="37"/>
      <c r="F26" s="37"/>
      <c r="G26" s="37"/>
      <c r="H26" s="37"/>
      <c r="I26" s="11"/>
      <c r="J26" s="11"/>
    </row>
    <row r="27" spans="1:10" ht="15.75" x14ac:dyDescent="0.25">
      <c r="A27" s="51" t="s">
        <v>23</v>
      </c>
      <c r="B27" s="52"/>
      <c r="C27" s="52"/>
      <c r="D27" s="52"/>
      <c r="E27" s="52"/>
      <c r="F27" s="52"/>
      <c r="G27" s="52"/>
      <c r="H27" s="53"/>
      <c r="I27" s="8"/>
      <c r="J27" s="8"/>
    </row>
    <row r="28" spans="1:10" s="12" customFormat="1" x14ac:dyDescent="0.2">
      <c r="A28" s="18"/>
      <c r="B28" s="19"/>
      <c r="C28" s="19" t="s">
        <v>17</v>
      </c>
      <c r="D28" s="54" t="s">
        <v>18</v>
      </c>
      <c r="E28" s="55"/>
      <c r="F28" s="20" t="s">
        <v>18</v>
      </c>
      <c r="G28" s="20" t="s">
        <v>18</v>
      </c>
      <c r="H28" s="20" t="s">
        <v>18</v>
      </c>
      <c r="I28" s="11"/>
      <c r="J28" s="11"/>
    </row>
    <row r="29" spans="1:10" s="12" customFormat="1" x14ac:dyDescent="0.2">
      <c r="A29" s="37"/>
      <c r="B29" s="37"/>
      <c r="C29" s="37"/>
      <c r="D29" s="37"/>
      <c r="E29" s="37"/>
      <c r="F29" s="37"/>
      <c r="G29" s="37"/>
      <c r="H29" s="37"/>
      <c r="I29" s="11"/>
      <c r="J29" s="11"/>
    </row>
    <row r="30" spans="1:10" ht="15.75" x14ac:dyDescent="0.25">
      <c r="A30" s="51" t="s">
        <v>24</v>
      </c>
      <c r="B30" s="52"/>
      <c r="C30" s="52"/>
      <c r="D30" s="52"/>
      <c r="E30" s="52"/>
      <c r="F30" s="52"/>
      <c r="G30" s="52"/>
      <c r="H30" s="53"/>
      <c r="I30" s="8"/>
      <c r="J30" s="8"/>
    </row>
    <row r="31" spans="1:10" s="12" customFormat="1" x14ac:dyDescent="0.2">
      <c r="A31" s="18"/>
      <c r="B31" s="19"/>
      <c r="C31" s="19" t="s">
        <v>17</v>
      </c>
      <c r="D31" s="54" t="s">
        <v>18</v>
      </c>
      <c r="E31" s="55"/>
      <c r="F31" s="20" t="s">
        <v>18</v>
      </c>
      <c r="G31" s="20" t="s">
        <v>18</v>
      </c>
      <c r="H31" s="20" t="s">
        <v>18</v>
      </c>
      <c r="I31" s="11"/>
      <c r="J31" s="11"/>
    </row>
    <row r="32" spans="1:10" s="12" customFormat="1" x14ac:dyDescent="0.2">
      <c r="A32" s="37"/>
      <c r="B32" s="37"/>
      <c r="C32" s="37"/>
      <c r="D32" s="37"/>
      <c r="E32" s="37"/>
      <c r="F32" s="37"/>
      <c r="G32" s="37"/>
      <c r="H32" s="37"/>
      <c r="I32" s="11"/>
      <c r="J32" s="11"/>
    </row>
    <row r="33" spans="1:10" ht="15.75" x14ac:dyDescent="0.25">
      <c r="A33" s="51" t="s">
        <v>25</v>
      </c>
      <c r="B33" s="52"/>
      <c r="C33" s="52"/>
      <c r="D33" s="52"/>
      <c r="E33" s="52"/>
      <c r="F33" s="52"/>
      <c r="G33" s="52"/>
      <c r="H33" s="53"/>
      <c r="I33" s="8"/>
      <c r="J33" s="8"/>
    </row>
    <row r="34" spans="1:10" s="12" customFormat="1" x14ac:dyDescent="0.2">
      <c r="A34" s="18"/>
      <c r="B34" s="19"/>
      <c r="C34" s="19" t="s">
        <v>17</v>
      </c>
      <c r="D34" s="54" t="s">
        <v>18</v>
      </c>
      <c r="E34" s="55"/>
      <c r="F34" s="20" t="s">
        <v>18</v>
      </c>
      <c r="G34" s="20" t="s">
        <v>18</v>
      </c>
      <c r="H34" s="20" t="s">
        <v>18</v>
      </c>
      <c r="I34" s="11"/>
      <c r="J34" s="11"/>
    </row>
    <row r="35" spans="1:10" s="12" customFormat="1" x14ac:dyDescent="0.2">
      <c r="A35" s="37"/>
      <c r="B35" s="37"/>
      <c r="C35" s="37"/>
      <c r="D35" s="37"/>
      <c r="E35" s="37"/>
      <c r="F35" s="37"/>
      <c r="G35" s="37"/>
      <c r="H35" s="37"/>
      <c r="I35" s="11"/>
      <c r="J35" s="11"/>
    </row>
    <row r="36" spans="1:10" ht="15.75" x14ac:dyDescent="0.25">
      <c r="A36" s="51" t="s">
        <v>26</v>
      </c>
      <c r="B36" s="52"/>
      <c r="C36" s="52"/>
      <c r="D36" s="52"/>
      <c r="E36" s="52"/>
      <c r="F36" s="52"/>
      <c r="G36" s="52"/>
      <c r="H36" s="53"/>
      <c r="I36" s="8"/>
      <c r="J36" s="8"/>
    </row>
    <row r="37" spans="1:10" s="12" customFormat="1" ht="25.5" x14ac:dyDescent="0.2">
      <c r="A37" s="21" t="s">
        <v>27</v>
      </c>
      <c r="B37" s="22" t="s">
        <v>28</v>
      </c>
      <c r="C37" s="22" t="s">
        <v>22</v>
      </c>
      <c r="D37" s="56">
        <v>7960.732</v>
      </c>
      <c r="E37" s="57"/>
      <c r="F37" s="23" t="s">
        <v>18</v>
      </c>
      <c r="G37" s="23" t="s">
        <v>18</v>
      </c>
      <c r="H37" s="23">
        <v>7960.732</v>
      </c>
      <c r="I37" s="24"/>
      <c r="J37" s="11"/>
    </row>
    <row r="38" spans="1:10" s="12" customFormat="1" x14ac:dyDescent="0.2">
      <c r="A38" s="18"/>
      <c r="B38" s="19"/>
      <c r="C38" s="19" t="s">
        <v>17</v>
      </c>
      <c r="D38" s="54">
        <v>7960.732</v>
      </c>
      <c r="E38" s="55"/>
      <c r="F38" s="20" t="s">
        <v>18</v>
      </c>
      <c r="G38" s="20" t="s">
        <v>18</v>
      </c>
      <c r="H38" s="20">
        <v>7960.732</v>
      </c>
      <c r="I38" s="11"/>
      <c r="J38" s="11"/>
    </row>
    <row r="39" spans="1:10" s="12" customFormat="1" x14ac:dyDescent="0.2">
      <c r="A39" s="37"/>
      <c r="B39" s="37"/>
      <c r="C39" s="37"/>
      <c r="D39" s="37"/>
      <c r="E39" s="37"/>
      <c r="F39" s="37"/>
      <c r="G39" s="37"/>
      <c r="H39" s="37"/>
      <c r="I39" s="11"/>
      <c r="J39" s="11"/>
    </row>
    <row r="40" spans="1:10" ht="15.75" x14ac:dyDescent="0.25">
      <c r="A40" s="51" t="s">
        <v>29</v>
      </c>
      <c r="B40" s="52"/>
      <c r="C40" s="52"/>
      <c r="D40" s="52"/>
      <c r="E40" s="52"/>
      <c r="F40" s="52"/>
      <c r="G40" s="52"/>
      <c r="H40" s="53"/>
      <c r="I40" s="8"/>
      <c r="J40" s="8"/>
    </row>
    <row r="41" spans="1:10" s="12" customFormat="1" ht="25.5" x14ac:dyDescent="0.2">
      <c r="A41" s="21" t="s">
        <v>30</v>
      </c>
      <c r="B41" s="22" t="s">
        <v>31</v>
      </c>
      <c r="C41" s="22" t="s">
        <v>22</v>
      </c>
      <c r="D41" s="56">
        <v>25871.993999999999</v>
      </c>
      <c r="E41" s="57"/>
      <c r="F41" s="23" t="s">
        <v>18</v>
      </c>
      <c r="G41" s="23" t="s">
        <v>18</v>
      </c>
      <c r="H41" s="23">
        <v>25871.993999999999</v>
      </c>
      <c r="I41" s="24"/>
      <c r="J41" s="11"/>
    </row>
    <row r="42" spans="1:10" s="12" customFormat="1" x14ac:dyDescent="0.2">
      <c r="A42" s="18"/>
      <c r="B42" s="19"/>
      <c r="C42" s="19" t="s">
        <v>17</v>
      </c>
      <c r="D42" s="54">
        <v>25871.993999999999</v>
      </c>
      <c r="E42" s="55"/>
      <c r="F42" s="20" t="s">
        <v>18</v>
      </c>
      <c r="G42" s="20" t="s">
        <v>18</v>
      </c>
      <c r="H42" s="20">
        <v>25871.993999999999</v>
      </c>
      <c r="I42" s="11"/>
      <c r="J42" s="11"/>
    </row>
    <row r="43" spans="1:10" s="12" customFormat="1" x14ac:dyDescent="0.2">
      <c r="A43" s="18"/>
      <c r="B43" s="19"/>
      <c r="C43" s="19" t="s">
        <v>32</v>
      </c>
      <c r="D43" s="54">
        <v>233752.193</v>
      </c>
      <c r="E43" s="55"/>
      <c r="F43" s="20">
        <v>109041.137</v>
      </c>
      <c r="G43" s="20" t="s">
        <v>18</v>
      </c>
      <c r="H43" s="20">
        <v>342793.33</v>
      </c>
      <c r="I43" s="11"/>
      <c r="J43" s="11"/>
    </row>
    <row r="44" spans="1:10" s="12" customFormat="1" x14ac:dyDescent="0.2">
      <c r="A44" s="37"/>
      <c r="B44" s="37"/>
      <c r="C44" s="37"/>
      <c r="D44" s="37"/>
      <c r="E44" s="37"/>
      <c r="F44" s="37"/>
      <c r="G44" s="37"/>
      <c r="H44" s="37"/>
      <c r="I44" s="11"/>
      <c r="J44" s="11"/>
    </row>
    <row r="45" spans="1:10" ht="15.75" x14ac:dyDescent="0.25">
      <c r="A45" s="51" t="s">
        <v>33</v>
      </c>
      <c r="B45" s="52"/>
      <c r="C45" s="52"/>
      <c r="D45" s="52"/>
      <c r="E45" s="52"/>
      <c r="F45" s="52"/>
      <c r="G45" s="52"/>
      <c r="H45" s="53"/>
      <c r="I45" s="8"/>
      <c r="J45" s="8"/>
    </row>
    <row r="46" spans="1:10" s="12" customFormat="1" ht="25.5" x14ac:dyDescent="0.2">
      <c r="A46" s="21" t="s">
        <v>34</v>
      </c>
      <c r="B46" s="22" t="s">
        <v>35</v>
      </c>
      <c r="C46" s="22" t="s">
        <v>36</v>
      </c>
      <c r="D46" s="56">
        <v>6919.0649999999996</v>
      </c>
      <c r="E46" s="57"/>
      <c r="F46" s="23" t="s">
        <v>18</v>
      </c>
      <c r="G46" s="23" t="s">
        <v>18</v>
      </c>
      <c r="H46" s="23">
        <v>6919.0649999999996</v>
      </c>
      <c r="I46" s="24"/>
      <c r="J46" s="11"/>
    </row>
    <row r="47" spans="1:10" s="12" customFormat="1" x14ac:dyDescent="0.2">
      <c r="A47" s="18"/>
      <c r="B47" s="19"/>
      <c r="C47" s="19" t="s">
        <v>17</v>
      </c>
      <c r="D47" s="54">
        <v>6919.0649999999996</v>
      </c>
      <c r="E47" s="55"/>
      <c r="F47" s="20" t="s">
        <v>18</v>
      </c>
      <c r="G47" s="20" t="s">
        <v>18</v>
      </c>
      <c r="H47" s="20">
        <v>6919.0649999999996</v>
      </c>
      <c r="I47" s="11"/>
      <c r="J47" s="11"/>
    </row>
    <row r="48" spans="1:10" s="12" customFormat="1" x14ac:dyDescent="0.2">
      <c r="A48" s="18"/>
      <c r="B48" s="19"/>
      <c r="C48" s="19" t="s">
        <v>37</v>
      </c>
      <c r="D48" s="54">
        <v>240671.258</v>
      </c>
      <c r="E48" s="55"/>
      <c r="F48" s="20">
        <v>109041.137</v>
      </c>
      <c r="G48" s="20" t="s">
        <v>18</v>
      </c>
      <c r="H48" s="20">
        <v>349712.39500000002</v>
      </c>
      <c r="I48" s="11"/>
      <c r="J48" s="11"/>
    </row>
    <row r="49" spans="1:10" s="12" customFormat="1" x14ac:dyDescent="0.2">
      <c r="A49" s="37"/>
      <c r="B49" s="37"/>
      <c r="C49" s="37"/>
      <c r="D49" s="37"/>
      <c r="E49" s="37"/>
      <c r="F49" s="37"/>
      <c r="G49" s="37"/>
      <c r="H49" s="37"/>
      <c r="I49" s="11"/>
      <c r="J49" s="11"/>
    </row>
    <row r="50" spans="1:10" ht="15.75" x14ac:dyDescent="0.25">
      <c r="A50" s="51" t="s">
        <v>38</v>
      </c>
      <c r="B50" s="52"/>
      <c r="C50" s="52"/>
      <c r="D50" s="52"/>
      <c r="E50" s="52"/>
      <c r="F50" s="52"/>
      <c r="G50" s="52"/>
      <c r="H50" s="53"/>
      <c r="I50" s="8"/>
      <c r="J50" s="8"/>
    </row>
    <row r="51" spans="1:10" s="12" customFormat="1" ht="38.25" x14ac:dyDescent="0.2">
      <c r="A51" s="21" t="s">
        <v>39</v>
      </c>
      <c r="B51" s="22" t="s">
        <v>40</v>
      </c>
      <c r="C51" s="22" t="s">
        <v>41</v>
      </c>
      <c r="D51" s="56">
        <v>5727.9759999999997</v>
      </c>
      <c r="E51" s="57"/>
      <c r="F51" s="23" t="s">
        <v>18</v>
      </c>
      <c r="G51" s="23" t="s">
        <v>18</v>
      </c>
      <c r="H51" s="23">
        <v>5727.9759999999997</v>
      </c>
      <c r="I51" s="24"/>
      <c r="J51" s="11"/>
    </row>
    <row r="52" spans="1:10" s="12" customFormat="1" x14ac:dyDescent="0.2">
      <c r="A52" s="18"/>
      <c r="B52" s="19"/>
      <c r="C52" s="19" t="s">
        <v>17</v>
      </c>
      <c r="D52" s="54">
        <v>5727.9759999999997</v>
      </c>
      <c r="E52" s="55"/>
      <c r="F52" s="20" t="s">
        <v>18</v>
      </c>
      <c r="G52" s="20" t="s">
        <v>18</v>
      </c>
      <c r="H52" s="20">
        <v>5727.9759999999997</v>
      </c>
      <c r="I52" s="11"/>
      <c r="J52" s="11"/>
    </row>
    <row r="53" spans="1:10" s="12" customFormat="1" x14ac:dyDescent="0.2">
      <c r="A53" s="18"/>
      <c r="B53" s="19"/>
      <c r="C53" s="19" t="s">
        <v>42</v>
      </c>
      <c r="D53" s="54">
        <v>246399.234</v>
      </c>
      <c r="E53" s="55"/>
      <c r="F53" s="20">
        <v>109041.137</v>
      </c>
      <c r="G53" s="20" t="s">
        <v>18</v>
      </c>
      <c r="H53" s="20">
        <v>355440.37099999998</v>
      </c>
      <c r="I53" s="11"/>
      <c r="J53" s="11"/>
    </row>
    <row r="54" spans="1:10" s="12" customFormat="1" x14ac:dyDescent="0.2">
      <c r="A54" s="21" t="s">
        <v>43</v>
      </c>
      <c r="B54" s="22" t="s">
        <v>44</v>
      </c>
      <c r="C54" s="22" t="s">
        <v>45</v>
      </c>
      <c r="D54" s="56">
        <v>4927.9849999999997</v>
      </c>
      <c r="E54" s="57"/>
      <c r="F54" s="23" t="s">
        <v>18</v>
      </c>
      <c r="G54" s="23" t="s">
        <v>18</v>
      </c>
      <c r="H54" s="23">
        <v>4927.9849999999997</v>
      </c>
      <c r="I54" s="24"/>
      <c r="J54" s="11"/>
    </row>
    <row r="55" spans="1:10" s="12" customFormat="1" x14ac:dyDescent="0.2">
      <c r="A55" s="18"/>
      <c r="B55" s="19"/>
      <c r="C55" s="19" t="s">
        <v>46</v>
      </c>
      <c r="D55" s="54">
        <v>251327.21900000001</v>
      </c>
      <c r="E55" s="55"/>
      <c r="F55" s="20">
        <v>109041.137</v>
      </c>
      <c r="G55" s="20" t="s">
        <v>18</v>
      </c>
      <c r="H55" s="20">
        <v>360368.35600000003</v>
      </c>
      <c r="I55" s="11"/>
      <c r="J55" s="11"/>
    </row>
    <row r="56" spans="1:10" s="12" customFormat="1" x14ac:dyDescent="0.2">
      <c r="A56" s="21" t="s">
        <v>47</v>
      </c>
      <c r="B56" s="22"/>
      <c r="C56" s="22" t="s">
        <v>48</v>
      </c>
      <c r="D56" s="56">
        <v>82937.982000000004</v>
      </c>
      <c r="E56" s="57"/>
      <c r="F56" s="23">
        <v>35983.574999999997</v>
      </c>
      <c r="G56" s="23" t="s">
        <v>18</v>
      </c>
      <c r="H56" s="23">
        <v>118921.557</v>
      </c>
      <c r="I56" s="24"/>
      <c r="J56" s="11"/>
    </row>
    <row r="57" spans="1:10" s="12" customFormat="1" x14ac:dyDescent="0.2">
      <c r="A57" s="21" t="s">
        <v>49</v>
      </c>
      <c r="B57" s="22"/>
      <c r="C57" s="22" t="s">
        <v>50</v>
      </c>
      <c r="D57" s="56">
        <v>168389.236</v>
      </c>
      <c r="E57" s="57"/>
      <c r="F57" s="23">
        <v>73057.562000000005</v>
      </c>
      <c r="G57" s="23" t="s">
        <v>18</v>
      </c>
      <c r="H57" s="23">
        <v>241446.79800000001</v>
      </c>
      <c r="I57" s="24"/>
      <c r="J57" s="11"/>
    </row>
    <row r="58" spans="1:10" s="12" customFormat="1" ht="76.5" x14ac:dyDescent="0.2">
      <c r="A58" s="21" t="s">
        <v>51</v>
      </c>
      <c r="B58" s="22" t="s">
        <v>52</v>
      </c>
      <c r="C58" s="22" t="s">
        <v>67</v>
      </c>
      <c r="D58" s="58">
        <f>82937.982*1.079</f>
        <v>89490.082578000001</v>
      </c>
      <c r="E58" s="59"/>
      <c r="F58" s="25">
        <f>35983.575*1.079</f>
        <v>38826.277424999993</v>
      </c>
      <c r="G58" s="23" t="s">
        <v>18</v>
      </c>
      <c r="H58" s="25">
        <f>118921.557*1.079</f>
        <v>128316.36000299999</v>
      </c>
      <c r="I58" s="24"/>
      <c r="J58" s="11"/>
    </row>
    <row r="59" spans="1:10" s="12" customFormat="1" x14ac:dyDescent="0.2">
      <c r="A59" s="21" t="s">
        <v>53</v>
      </c>
      <c r="B59" s="22"/>
      <c r="C59" s="22" t="s">
        <v>54</v>
      </c>
      <c r="D59" s="56" t="s">
        <v>18</v>
      </c>
      <c r="E59" s="57"/>
      <c r="F59" s="23" t="s">
        <v>18</v>
      </c>
      <c r="G59" s="25">
        <f>H58*0.12</f>
        <v>15397.963200359998</v>
      </c>
      <c r="H59" s="25">
        <f>H58*0.12</f>
        <v>15397.963200359998</v>
      </c>
      <c r="I59" s="24"/>
      <c r="J59" s="11"/>
    </row>
    <row r="60" spans="1:10" s="12" customFormat="1" x14ac:dyDescent="0.2">
      <c r="A60" s="21" t="s">
        <v>55</v>
      </c>
      <c r="B60" s="22"/>
      <c r="C60" s="22" t="s">
        <v>56</v>
      </c>
      <c r="D60" s="58">
        <f>D58</f>
        <v>89490.082578000001</v>
      </c>
      <c r="E60" s="57"/>
      <c r="F60" s="25">
        <f>F58</f>
        <v>38826.277424999993</v>
      </c>
      <c r="G60" s="25">
        <f>G59</f>
        <v>15397.963200359998</v>
      </c>
      <c r="H60" s="25">
        <f>D60+F60+G60</f>
        <v>143714.32320335999</v>
      </c>
      <c r="I60" s="24"/>
      <c r="J60" s="11"/>
    </row>
    <row r="61" spans="1:10" s="12" customFormat="1" ht="76.5" x14ac:dyDescent="0.2">
      <c r="A61" s="21" t="s">
        <v>57</v>
      </c>
      <c r="B61" s="22" t="s">
        <v>52</v>
      </c>
      <c r="C61" s="22" t="s">
        <v>68</v>
      </c>
      <c r="D61" s="58">
        <f>D57*1.163</f>
        <v>195836.68146800002</v>
      </c>
      <c r="E61" s="59"/>
      <c r="F61" s="25">
        <f>F57*1.163</f>
        <v>84965.944606000005</v>
      </c>
      <c r="G61" s="23" t="s">
        <v>18</v>
      </c>
      <c r="H61" s="25">
        <f>H57*1.163</f>
        <v>280802.62607400003</v>
      </c>
      <c r="I61" s="24"/>
      <c r="J61" s="11"/>
    </row>
    <row r="62" spans="1:10" s="12" customFormat="1" x14ac:dyDescent="0.2">
      <c r="A62" s="21" t="s">
        <v>58</v>
      </c>
      <c r="B62" s="22"/>
      <c r="C62" s="22" t="s">
        <v>59</v>
      </c>
      <c r="D62" s="56" t="s">
        <v>18</v>
      </c>
      <c r="E62" s="57"/>
      <c r="F62" s="23" t="s">
        <v>18</v>
      </c>
      <c r="G62" s="25">
        <f>H61*0.12</f>
        <v>33696.31512888</v>
      </c>
      <c r="H62" s="25">
        <f>H61*0.12</f>
        <v>33696.31512888</v>
      </c>
      <c r="I62" s="24"/>
      <c r="J62" s="11"/>
    </row>
    <row r="63" spans="1:10" s="12" customFormat="1" x14ac:dyDescent="0.2">
      <c r="A63" s="21" t="s">
        <v>60</v>
      </c>
      <c r="B63" s="22"/>
      <c r="C63" s="22" t="s">
        <v>61</v>
      </c>
      <c r="D63" s="58">
        <f>D61</f>
        <v>195836.68146800002</v>
      </c>
      <c r="E63" s="57"/>
      <c r="F63" s="25">
        <f>F61</f>
        <v>84965.944606000005</v>
      </c>
      <c r="G63" s="25">
        <f>G62</f>
        <v>33696.31512888</v>
      </c>
      <c r="H63" s="25">
        <f>D63+F63+G63</f>
        <v>314498.94120288</v>
      </c>
      <c r="I63" s="24"/>
      <c r="J63" s="11"/>
    </row>
    <row r="64" spans="1:10" s="12" customFormat="1" ht="25.5" x14ac:dyDescent="0.2">
      <c r="A64" s="21" t="s">
        <v>62</v>
      </c>
      <c r="B64" s="22" t="s">
        <v>63</v>
      </c>
      <c r="C64" s="22" t="s">
        <v>64</v>
      </c>
      <c r="D64" s="56" t="s">
        <v>18</v>
      </c>
      <c r="E64" s="57"/>
      <c r="F64" s="23" t="s">
        <v>18</v>
      </c>
      <c r="G64" s="25">
        <f>G60+G63</f>
        <v>49094.278329239998</v>
      </c>
      <c r="H64" s="25">
        <f>G64</f>
        <v>49094.278329239998</v>
      </c>
      <c r="I64" s="24"/>
      <c r="J64" s="11"/>
    </row>
    <row r="65" spans="1:10" s="12" customFormat="1" x14ac:dyDescent="0.2">
      <c r="A65" s="18"/>
      <c r="B65" s="19"/>
      <c r="C65" s="19" t="s">
        <v>65</v>
      </c>
      <c r="D65" s="60">
        <f>D60+D63</f>
        <v>285326.76404600003</v>
      </c>
      <c r="E65" s="55"/>
      <c r="F65" s="26">
        <f>F60+F63</f>
        <v>123792.222031</v>
      </c>
      <c r="G65" s="26">
        <f>G64</f>
        <v>49094.278329239998</v>
      </c>
      <c r="H65" s="26">
        <f>D65+F65+G65</f>
        <v>458213.26440624002</v>
      </c>
      <c r="I65" s="11"/>
      <c r="J65" s="11"/>
    </row>
    <row r="66" spans="1:10" s="12" customFormat="1" x14ac:dyDescent="0.2">
      <c r="A66" s="63"/>
      <c r="B66" s="63"/>
      <c r="C66" s="64" t="s">
        <v>79</v>
      </c>
      <c r="D66" s="64"/>
      <c r="E66" s="63"/>
      <c r="F66" s="63"/>
      <c r="G66" s="63" t="s">
        <v>80</v>
      </c>
      <c r="H66" s="63"/>
      <c r="I66" s="11"/>
      <c r="J66" s="11"/>
    </row>
    <row r="67" spans="1:10" s="12" customFormat="1" x14ac:dyDescent="0.2">
      <c r="A67" s="27"/>
      <c r="B67" s="61" t="s">
        <v>70</v>
      </c>
      <c r="C67" s="61"/>
      <c r="D67" s="61"/>
      <c r="E67" s="62" t="s">
        <v>71</v>
      </c>
      <c r="F67" s="62"/>
      <c r="G67" s="62"/>
      <c r="H67" s="62"/>
      <c r="I67" s="11"/>
      <c r="J67" s="11"/>
    </row>
    <row r="68" spans="1:10" s="12" customFormat="1" x14ac:dyDescent="0.2">
      <c r="A68" s="61"/>
      <c r="B68" s="61"/>
      <c r="C68" s="61"/>
      <c r="D68" s="61"/>
      <c r="E68" s="61"/>
      <c r="F68" s="61"/>
      <c r="G68" s="61"/>
      <c r="H68" s="61"/>
      <c r="I68" s="11"/>
      <c r="J68" s="11"/>
    </row>
    <row r="69" spans="1:10" s="12" customFormat="1" x14ac:dyDescent="0.2">
      <c r="A69" s="27"/>
      <c r="B69" s="61" t="s">
        <v>72</v>
      </c>
      <c r="C69" s="61"/>
      <c r="D69" s="61"/>
      <c r="E69" s="62" t="s">
        <v>73</v>
      </c>
      <c r="F69" s="62"/>
      <c r="G69" s="62"/>
      <c r="H69" s="62"/>
      <c r="I69" s="11"/>
      <c r="J69" s="11"/>
    </row>
    <row r="70" spans="1:10" s="12" customFormat="1" x14ac:dyDescent="0.2">
      <c r="A70" s="61"/>
      <c r="B70" s="61"/>
      <c r="C70" s="61"/>
      <c r="D70" s="61"/>
      <c r="E70" s="61"/>
      <c r="F70" s="61"/>
      <c r="G70" s="61"/>
      <c r="H70" s="61"/>
      <c r="I70" s="11"/>
      <c r="J70" s="11"/>
    </row>
    <row r="71" spans="1:10" s="12" customFormat="1" x14ac:dyDescent="0.2">
      <c r="A71" s="27"/>
      <c r="B71" s="61"/>
      <c r="C71" s="61"/>
      <c r="D71" s="61"/>
      <c r="E71" s="62" t="s">
        <v>66</v>
      </c>
      <c r="F71" s="62"/>
      <c r="G71" s="62"/>
      <c r="H71" s="62"/>
      <c r="I71" s="11"/>
      <c r="J71" s="11"/>
    </row>
  </sheetData>
  <mergeCells count="71">
    <mergeCell ref="A70:H70"/>
    <mergeCell ref="B71:D71"/>
    <mergeCell ref="E71:H71"/>
    <mergeCell ref="B67:D67"/>
    <mergeCell ref="E67:H67"/>
    <mergeCell ref="A68:H68"/>
    <mergeCell ref="B69:D69"/>
    <mergeCell ref="E69:H69"/>
    <mergeCell ref="D65:E65"/>
    <mergeCell ref="D59:E59"/>
    <mergeCell ref="D60:E60"/>
    <mergeCell ref="D61:E61"/>
    <mergeCell ref="D62:E62"/>
    <mergeCell ref="D63:E63"/>
    <mergeCell ref="D64:E64"/>
    <mergeCell ref="C66:D66"/>
    <mergeCell ref="D58:E58"/>
    <mergeCell ref="D47:E47"/>
    <mergeCell ref="D48:E48"/>
    <mergeCell ref="A49:H49"/>
    <mergeCell ref="A50:H50"/>
    <mergeCell ref="D51:E51"/>
    <mergeCell ref="D52:E52"/>
    <mergeCell ref="D53:E53"/>
    <mergeCell ref="D54:E54"/>
    <mergeCell ref="D55:E55"/>
    <mergeCell ref="D56:E56"/>
    <mergeCell ref="D57:E57"/>
    <mergeCell ref="D46:E46"/>
    <mergeCell ref="A35:H35"/>
    <mergeCell ref="A36:H36"/>
    <mergeCell ref="D37:E37"/>
    <mergeCell ref="D38:E38"/>
    <mergeCell ref="A39:H39"/>
    <mergeCell ref="A40:H40"/>
    <mergeCell ref="D41:E41"/>
    <mergeCell ref="D42:E42"/>
    <mergeCell ref="D43:E43"/>
    <mergeCell ref="A44:H44"/>
    <mergeCell ref="A45:H45"/>
    <mergeCell ref="A19:H19"/>
    <mergeCell ref="A20:H20"/>
    <mergeCell ref="D21:E21"/>
    <mergeCell ref="D34:E34"/>
    <mergeCell ref="A23:H23"/>
    <mergeCell ref="D24:E24"/>
    <mergeCell ref="D25:E25"/>
    <mergeCell ref="A26:H26"/>
    <mergeCell ref="A27:H27"/>
    <mergeCell ref="D28:E28"/>
    <mergeCell ref="A29:H29"/>
    <mergeCell ref="A30:H30"/>
    <mergeCell ref="D31:E31"/>
    <mergeCell ref="A32:H32"/>
    <mergeCell ref="A33:H33"/>
    <mergeCell ref="B11:G11"/>
    <mergeCell ref="A8:F8"/>
    <mergeCell ref="B9:C9"/>
    <mergeCell ref="B10:F10"/>
    <mergeCell ref="A22:H22"/>
    <mergeCell ref="B12:G12"/>
    <mergeCell ref="B13:G13"/>
    <mergeCell ref="B14:G14"/>
    <mergeCell ref="A15:H15"/>
    <mergeCell ref="A16:A17"/>
    <mergeCell ref="B16:B17"/>
    <mergeCell ref="C16:C17"/>
    <mergeCell ref="D16:G16"/>
    <mergeCell ref="H16:H17"/>
    <mergeCell ref="D17:E17"/>
    <mergeCell ref="D18:E18"/>
  </mergeCells>
  <printOptions horizontalCentered="1"/>
  <pageMargins left="0.59055118110236227" right="0.19685039370078741" top="0.59055118110236227" bottom="0.59055118110236227" header="0.39370078740157483" footer="0.39370078740157483"/>
  <pageSetup paperSize="9" fitToHeight="10000" orientation="landscape" r:id="rId1"/>
  <headerFooter>
    <oddHeader>&amp;L&amp;9Программный комплекс АВС (редакция 2023.1)&amp;C&amp;P&amp;R751</oddHeader>
    <oddFooter>&amp;CСтраниц -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..._ССР</vt:lpstr>
      <vt:lpstr>'..._ССР'!Область_печати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2023-05-04T14:24:59Z</cp:lastPrinted>
  <dcterms:created xsi:type="dcterms:W3CDTF">2014-03-07T04:14:56Z</dcterms:created>
  <dcterms:modified xsi:type="dcterms:W3CDTF">2023-09-20T03:55:17Z</dcterms:modified>
</cp:coreProperties>
</file>