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Нурлыбек2\ТокмакСметалар\Каламкастан\Нургул\"/>
    </mc:Choice>
  </mc:AlternateContent>
  <bookViews>
    <workbookView xWindow="0" yWindow="0" windowWidth="20640" windowHeight="11460" tabRatio="750" activeTab="2"/>
  </bookViews>
  <sheets>
    <sheet name="2-02-01-03_ЛС ф4" sheetId="1" r:id="rId1"/>
    <sheet name="Материалы" sheetId="2" r:id="rId2"/>
    <sheet name="СРСС" sheetId="3" r:id="rId3"/>
    <sheet name="ИзоляторЛС" sheetId="4" r:id="rId4"/>
    <sheet name="ИлоМатериалы" sheetId="5" r:id="rId5"/>
    <sheet name="ДемРаботЛС" sheetId="6" r:id="rId6"/>
  </sheets>
  <definedNames>
    <definedName name="_xlnm.Print_Titles" localSheetId="0">'2-02-01-03_ЛС ф4'!$18:$18</definedName>
    <definedName name="_xlnm.Print_Area" localSheetId="5">ДемРаботЛС!$A$1:$G$61</definedName>
  </definedNames>
  <calcPr calcId="152511"/>
</workbook>
</file>

<file path=xl/calcChain.xml><?xml version="1.0" encoding="utf-8"?>
<calcChain xmlns="http://schemas.openxmlformats.org/spreadsheetml/2006/main">
  <c r="D30" i="3" l="1"/>
  <c r="H29" i="3"/>
  <c r="D31" i="3" l="1"/>
  <c r="H28" i="3"/>
  <c r="G43" i="3"/>
  <c r="G45" i="3" s="1"/>
  <c r="F30" i="3"/>
  <c r="F31" i="3" s="1"/>
  <c r="F36" i="3" s="1"/>
  <c r="H27" i="3"/>
  <c r="H30" i="3" l="1"/>
  <c r="H31" i="3" s="1"/>
  <c r="F38" i="3"/>
  <c r="F39" i="3"/>
  <c r="F40" i="3" s="1"/>
  <c r="F41" i="3" s="1"/>
  <c r="F43" i="3" s="1"/>
  <c r="F45" i="3" s="1"/>
  <c r="F48" i="3" s="1"/>
  <c r="D34" i="3"/>
  <c r="D35" i="3" l="1"/>
  <c r="D36" i="3" s="1"/>
  <c r="H34" i="3"/>
  <c r="H35" i="3" s="1"/>
  <c r="H36" i="3" s="1"/>
  <c r="D38" i="3" l="1"/>
  <c r="H38" i="3" s="1"/>
  <c r="D37" i="3"/>
  <c r="H37" i="3" s="1"/>
  <c r="H39" i="3" l="1"/>
  <c r="H40" i="3" s="1"/>
  <c r="H41" i="3" s="1"/>
  <c r="H43" i="3" s="1"/>
  <c r="H45" i="3" s="1"/>
  <c r="G47" i="3" s="1"/>
  <c r="G48" i="3" s="1"/>
  <c r="D39" i="3"/>
  <c r="D40" i="3" s="1"/>
  <c r="D41" i="3" s="1"/>
  <c r="D43" i="3" s="1"/>
  <c r="D45" i="3" s="1"/>
  <c r="D48" i="3" s="1"/>
  <c r="H47" i="3" l="1"/>
  <c r="H48" i="3" s="1"/>
  <c r="G8" i="3" s="1"/>
  <c r="G10" i="3" l="1"/>
</calcChain>
</file>

<file path=xl/sharedStrings.xml><?xml version="1.0" encoding="utf-8"?>
<sst xmlns="http://schemas.openxmlformats.org/spreadsheetml/2006/main" count="677" uniqueCount="324">
  <si>
    <t>НДЦС РК  8.01-08-2022. Приложение Г.</t>
  </si>
  <si>
    <t>Форма 4</t>
  </si>
  <si>
    <t>Наименование стройки -</t>
  </si>
  <si>
    <t>"Строительство объектов инженерно-коммуникационной инфраструктуры проекта "Строительство опреснительного завода морской воды" по месторасположению: Мангистауская область,в местности Токымак"</t>
  </si>
  <si>
    <t>Шифр стройки</t>
  </si>
  <si>
    <t>867166/2023/1-00</t>
  </si>
  <si>
    <t>Наименование объекта -</t>
  </si>
  <si>
    <t>Линия электропередачи ВЛ-110кВ с 2-мя подстациями ПС-110/10кВ</t>
  </si>
  <si>
    <t>Шифр объекта</t>
  </si>
  <si>
    <t>2-02</t>
  </si>
  <si>
    <t xml:space="preserve">ЛОКАЛЬНАЯ СМЕТА   № </t>
  </si>
  <si>
    <t>2-02-01-03</t>
  </si>
  <si>
    <t>(Локальный сметный расчет)</t>
  </si>
  <si>
    <t xml:space="preserve">на </t>
  </si>
  <si>
    <t>Устройство опор для воздушно-кабельной линии 110 кВ/ (ЭВ.АС)</t>
  </si>
  <si>
    <t>(Наименование работ и затрат)</t>
  </si>
  <si>
    <t>Основание:</t>
  </si>
  <si>
    <t>867166/2023/1-00-02-ЭВ.АС</t>
  </si>
  <si>
    <t>Сметная стоимость</t>
  </si>
  <si>
    <t>тыс.тнг.</t>
  </si>
  <si>
    <t xml:space="preserve">в том числе </t>
  </si>
  <si>
    <t>строительно-монтажные  работы</t>
  </si>
  <si>
    <t>Средства на оплату труда</t>
  </si>
  <si>
    <t>Нормативная трудоемкость</t>
  </si>
  <si>
    <t>тыс.чел-ч</t>
  </si>
  <si>
    <t>Составлен(а) составлен в текущих ценах на 3 квартал 2023г.</t>
  </si>
  <si>
    <t>Номер
по
порядку</t>
  </si>
  <si>
    <t>Шифр позиции норматива, код ресурса</t>
  </si>
  <si>
    <t>Наименование работ и затрат</t>
  </si>
  <si>
    <t>Единица измерения</t>
  </si>
  <si>
    <t>Количество</t>
  </si>
  <si>
    <t>Стоимость единицы измерения, тенге</t>
  </si>
  <si>
    <t>Общая стоимость,
тенге</t>
  </si>
  <si>
    <t>ВСЕГО ПО СМЕТЕ:</t>
  </si>
  <si>
    <t>из них:</t>
  </si>
  <si>
    <t>затраты на труд рабочих</t>
  </si>
  <si>
    <t>тенге</t>
  </si>
  <si>
    <t>в том числе оплата труда рабочих</t>
  </si>
  <si>
    <t>машины и механизмы</t>
  </si>
  <si>
    <t>в том числе оплата труда машинистов</t>
  </si>
  <si>
    <t>материалы, изделия и конструкции</t>
  </si>
  <si>
    <t>перевозки</t>
  </si>
  <si>
    <t>нормативная трудоемкость</t>
  </si>
  <si>
    <t>чел.-ч</t>
  </si>
  <si>
    <t>Отдел 1.</t>
  </si>
  <si>
    <t>Промежуточные опоры ПБ110-8 (54 шт.) лист 27</t>
  </si>
  <si>
    <t>Земляные работы</t>
  </si>
  <si>
    <t>1</t>
  </si>
  <si>
    <r>
      <t xml:space="preserve">1133-0101-0304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</si>
  <si>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t>Котлованы.Бурение на глубину до 4 м.Группа грунтов 2</t>
  </si>
  <si>
    <t>котлован</t>
  </si>
  <si>
    <t>2</t>
  </si>
  <si>
    <r>
      <t xml:space="preserve">6101-0101-0108
</t>
    </r>
    <r>
      <rPr>
        <b/>
        <i/>
        <sz val="7.5"/>
        <rFont val="Times New Roman Cyr"/>
        <family val="1"/>
        <charset val="204"/>
      </rPr>
      <t>ЕСЦ РСНБ РК 2023</t>
    </r>
  </si>
  <si>
    <r>
      <t>Разработка грунта в котлованах объемом до 1000 м</t>
    </r>
    <r>
      <rPr>
        <b/>
        <vertAlign val="superscript"/>
        <sz val="10"/>
        <rFont val="Times New Roman Cyr"/>
        <family val="1"/>
        <charset val="204"/>
      </rPr>
      <t>3</t>
    </r>
    <r>
      <rPr>
        <b/>
        <sz val="10"/>
        <rFont val="Times New Roman Cyr"/>
        <family val="1"/>
        <charset val="204"/>
      </rPr>
      <t xml:space="preserve"> в отвал экскаваторами "обратная лопата",вместимость ковша 0,5 м</t>
    </r>
    <r>
      <rPr>
        <b/>
        <vertAlign val="superscript"/>
        <sz val="10"/>
        <rFont val="Times New Roman Cyr"/>
        <family val="1"/>
        <charset val="204"/>
      </rPr>
      <t>3</t>
    </r>
    <r>
      <rPr>
        <b/>
        <sz val="10"/>
        <rFont val="Times New Roman Cyr"/>
        <family val="1"/>
        <charset val="204"/>
      </rPr>
      <t>,группа грунта 5</t>
    </r>
  </si>
  <si>
    <r>
      <t>м</t>
    </r>
    <r>
      <rPr>
        <b/>
        <vertAlign val="superscript"/>
        <sz val="10"/>
        <rFont val="Times New Roman Cyr"/>
        <family val="1"/>
        <charset val="204"/>
      </rPr>
      <t>3</t>
    </r>
  </si>
  <si>
    <t>3</t>
  </si>
  <si>
    <r>
      <t xml:space="preserve">6101-0201-0202
</t>
    </r>
    <r>
      <rPr>
        <b/>
        <i/>
        <sz val="7.5"/>
        <rFont val="Times New Roman Cyr"/>
        <family val="1"/>
        <charset val="204"/>
      </rPr>
      <t>ЕСЦ РСНБ РК 2023</t>
    </r>
  </si>
  <si>
    <t>Грунты 2 группы.Разработка вручную в траншеях глубиной до 2 м без креплений с откосами (под ригель)</t>
  </si>
  <si>
    <r>
      <t>м</t>
    </r>
    <r>
      <rPr>
        <b/>
        <vertAlign val="superscript"/>
        <sz val="10"/>
        <rFont val="Times New Roman Cyr"/>
        <family val="1"/>
        <charset val="204"/>
      </rPr>
      <t>3</t>
    </r>
    <r>
      <rPr>
        <b/>
        <sz val="10"/>
        <rFont val="Times New Roman Cyr"/>
        <family val="1"/>
        <charset val="204"/>
      </rPr>
      <t xml:space="preserve"> грунта</t>
    </r>
  </si>
  <si>
    <t>4</t>
  </si>
  <si>
    <r>
      <t xml:space="preserve">6101-0101-0304
</t>
    </r>
    <r>
      <rPr>
        <b/>
        <i/>
        <sz val="7.5"/>
        <rFont val="Times New Roman Cyr"/>
        <family val="1"/>
        <charset val="204"/>
      </rPr>
      <t>ЕСЦ РСНБ РК 2023</t>
    </r>
  </si>
  <si>
    <t>Перемещение и разравнивание вытесненного грунта</t>
  </si>
  <si>
    <t>5</t>
  </si>
  <si>
    <r>
      <t xml:space="preserve">6101-0206-0102
</t>
    </r>
    <r>
      <rPr>
        <b/>
        <i/>
        <sz val="7.5"/>
        <rFont val="Times New Roman Cyr"/>
        <family val="1"/>
        <charset val="204"/>
      </rPr>
      <t>ЕСЦ РСНБ РК 2023</t>
    </r>
  </si>
  <si>
    <t>Траншеи,пазухи котлованов и ямы.Засыпка вручную.Группа грунтов 2</t>
  </si>
  <si>
    <t>6</t>
  </si>
  <si>
    <r>
      <t xml:space="preserve">6101-0107-0501
</t>
    </r>
    <r>
      <rPr>
        <b/>
        <i/>
        <sz val="7.5"/>
        <rFont val="Times New Roman Cyr"/>
        <family val="1"/>
        <charset val="204"/>
      </rPr>
      <t>ЕСЦ РСНБ РК 2023</t>
    </r>
  </si>
  <si>
    <t>Грунт 1,2 группы.Уплотнение пневматическими трамбовками</t>
  </si>
  <si>
    <r>
      <t>м</t>
    </r>
    <r>
      <rPr>
        <b/>
        <vertAlign val="superscript"/>
        <sz val="10"/>
        <rFont val="Times New Roman Cyr"/>
        <family val="1"/>
        <charset val="204"/>
      </rPr>
      <t>3</t>
    </r>
    <r>
      <rPr>
        <b/>
        <sz val="10"/>
        <rFont val="Times New Roman Cyr"/>
        <family val="1"/>
        <charset val="204"/>
      </rPr>
      <t xml:space="preserve"> уплотненного грунта</t>
    </r>
  </si>
  <si>
    <t>7</t>
  </si>
  <si>
    <r>
      <t xml:space="preserve">6109-0102-0105
</t>
    </r>
    <r>
      <rPr>
        <b/>
        <i/>
        <sz val="7.5"/>
        <rFont val="Times New Roman Cyr"/>
        <family val="1"/>
        <charset val="204"/>
      </rPr>
      <t>ЕСЦ РСНБ РК 2023</t>
    </r>
  </si>
  <si>
    <t>Устройство подстилающих слоев с уплотнением трамбовками,глинобитных без добавок</t>
  </si>
  <si>
    <t>8</t>
  </si>
  <si>
    <r>
      <t xml:space="preserve">211-102-0101
</t>
    </r>
    <r>
      <rPr>
        <b/>
        <i/>
        <sz val="7.5"/>
        <rFont val="Times New Roman Cyr"/>
        <family val="1"/>
        <charset val="204"/>
      </rPr>
      <t>РСНБ РК 2022</t>
    </r>
  </si>
  <si>
    <t>Глина природная(г.Актау)</t>
  </si>
  <si>
    <t>Установка опор</t>
  </si>
  <si>
    <t>9</t>
  </si>
  <si>
    <r>
      <t xml:space="preserve">1133-0103-0104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</si>
  <si>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r>
      <t>Опоры промежуточные,свободностоящие одностоечные,двухцепные объемом до 3 м</t>
    </r>
    <r>
      <rPr>
        <b/>
        <vertAlign val="superscript"/>
        <sz val="10"/>
        <rFont val="Times New Roman Cyr"/>
        <family val="1"/>
        <charset val="204"/>
      </rPr>
      <t>3</t>
    </r>
    <r>
      <rPr>
        <b/>
        <sz val="10"/>
        <rFont val="Times New Roman Cyr"/>
        <family val="1"/>
        <charset val="204"/>
      </rPr>
      <t>.Установка в пробуренный котлован</t>
    </r>
  </si>
  <si>
    <t>10</t>
  </si>
  <si>
    <r>
      <t xml:space="preserve">414-101-0902
</t>
    </r>
    <r>
      <rPr>
        <b/>
        <i/>
        <sz val="7.5"/>
        <rFont val="Times New Roman Cyr"/>
        <family val="1"/>
        <charset val="204"/>
      </rPr>
      <t>РСНБ РК 2022</t>
    </r>
  </si>
  <si>
    <t>Грузы неупакованные (железобетонные изделия и конструкции) более 6 т.Разгрузка</t>
  </si>
  <si>
    <t>т</t>
  </si>
  <si>
    <t>11</t>
  </si>
  <si>
    <r>
      <t xml:space="preserve">1133-0107-0105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</si>
  <si>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t>Плиты фундаментные сборные железобетонные массой до 0,5 т.Установка (подпятник П2)</t>
  </si>
  <si>
    <r>
      <t>м</t>
    </r>
    <r>
      <rPr>
        <b/>
        <vertAlign val="superscript"/>
        <sz val="10"/>
        <rFont val="Times New Roman Cyr"/>
        <family val="1"/>
        <charset val="204"/>
      </rPr>
      <t>3</t>
    </r>
    <r>
      <rPr>
        <b/>
        <sz val="10"/>
        <rFont val="Times New Roman Cyr"/>
        <family val="1"/>
        <charset val="204"/>
      </rPr>
      <t xml:space="preserve"> сборных железобетонных конструкций</t>
    </r>
  </si>
  <si>
    <t>12</t>
  </si>
  <si>
    <r>
      <t xml:space="preserve">1133-0101-0114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</si>
  <si>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r>
      <t>Ригели сборные железобетонные к железобетонным опорам объемом до 0,3 м</t>
    </r>
    <r>
      <rPr>
        <b/>
        <vertAlign val="superscript"/>
        <sz val="10"/>
        <rFont val="Times New Roman Cyr"/>
        <family val="1"/>
        <charset val="204"/>
      </rPr>
      <t>3</t>
    </r>
    <r>
      <rPr>
        <b/>
        <sz val="10"/>
        <rFont val="Times New Roman Cyr"/>
        <family val="1"/>
        <charset val="204"/>
      </rPr>
      <t>.Установка</t>
    </r>
  </si>
  <si>
    <t>13</t>
  </si>
  <si>
    <t>14</t>
  </si>
  <si>
    <t>15</t>
  </si>
  <si>
    <r>
      <t xml:space="preserve">6111-0401-0107
</t>
    </r>
    <r>
      <rPr>
        <b/>
        <i/>
        <sz val="7.5"/>
        <rFont val="Times New Roman Cyr"/>
        <family val="1"/>
        <charset val="204"/>
      </rPr>
      <t>ЕСЦ РСНБ РК 2023</t>
    </r>
  </si>
  <si>
    <t>Гидроизоляция боковая стен,фундаментов обмазочная битумная в 2 слоя по выровненной поверхности бутовой кладки,кирпичу,бетону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</si>
  <si>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</si>
  <si>
    <t>Стальные элементы (лист4)</t>
  </si>
  <si>
    <t>16</t>
  </si>
  <si>
    <r>
      <t xml:space="preserve">1133-0109-0112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</si>
  <si>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t>Конструкции стальные (траверсы) до 0,2 т.Установка</t>
  </si>
  <si>
    <t>17</t>
  </si>
  <si>
    <r>
      <t xml:space="preserve">1133-0109-0115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</si>
  <si>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t>Молниеотводы стальные и тросостойки массой до 0,2 т.Установка</t>
  </si>
  <si>
    <t>18</t>
  </si>
  <si>
    <t>шт.</t>
  </si>
  <si>
    <t>19</t>
  </si>
  <si>
    <r>
      <t xml:space="preserve">217-101-0106
</t>
    </r>
    <r>
      <rPr>
        <b/>
        <i/>
        <sz val="7.5"/>
        <rFont val="Times New Roman Cyr"/>
        <family val="1"/>
        <charset val="204"/>
      </rPr>
      <t>РСНБ РК 2022</t>
    </r>
  </si>
  <si>
    <t>Болт с гайкой ГОСТ ISO 8992-2015 нестандартный для конструкций связи</t>
  </si>
  <si>
    <t>Заземляющее устройство опор (лист 25-26)</t>
  </si>
  <si>
    <t>20</t>
  </si>
  <si>
    <r>
      <t xml:space="preserve">6101-0101-0104
</t>
    </r>
    <r>
      <rPr>
        <b/>
        <i/>
        <sz val="7.5"/>
        <rFont val="Times New Roman Cyr"/>
        <family val="1"/>
        <charset val="204"/>
      </rPr>
      <t>ЕСЦ РСНБ РК 2023</t>
    </r>
  </si>
  <si>
    <r>
      <t>Разработка грунта в котлованах объемом до 1000 м</t>
    </r>
    <r>
      <rPr>
        <b/>
        <vertAlign val="superscript"/>
        <sz val="10"/>
        <rFont val="Times New Roman Cyr"/>
        <family val="1"/>
        <charset val="204"/>
      </rPr>
      <t>3</t>
    </r>
    <r>
      <rPr>
        <b/>
        <sz val="10"/>
        <rFont val="Times New Roman Cyr"/>
        <family val="1"/>
        <charset val="204"/>
      </rPr>
      <t xml:space="preserve"> в отвал экскаваторами "обратная лопата",вместимость ковша 0,5 м</t>
    </r>
    <r>
      <rPr>
        <b/>
        <vertAlign val="superscript"/>
        <sz val="10"/>
        <rFont val="Times New Roman Cyr"/>
        <family val="1"/>
        <charset val="204"/>
      </rPr>
      <t>3</t>
    </r>
    <r>
      <rPr>
        <b/>
        <sz val="10"/>
        <rFont val="Times New Roman Cyr"/>
        <family val="1"/>
        <charset val="204"/>
      </rPr>
      <t>,группа грунта 1</t>
    </r>
  </si>
  <si>
    <t>21</t>
  </si>
  <si>
    <r>
      <t xml:space="preserve">6101-0201-0112
</t>
    </r>
    <r>
      <rPr>
        <b/>
        <i/>
        <sz val="7.5"/>
        <rFont val="Times New Roman Cyr"/>
        <family val="1"/>
        <charset val="204"/>
      </rPr>
      <t>ЕСЦ РСНБ РК 2023 
ТЧ 6101, табл. 1.10, п. 3.29, Кзтр=1,2</t>
    </r>
  </si>
  <si>
    <t>22</t>
  </si>
  <si>
    <r>
      <t xml:space="preserve">6101-0106-0102
</t>
    </r>
    <r>
      <rPr>
        <b/>
        <i/>
        <sz val="7.5"/>
        <rFont val="Times New Roman Cyr"/>
        <family val="1"/>
        <charset val="204"/>
      </rPr>
      <t>ЕСЦ РСНБ РК 2023</t>
    </r>
  </si>
  <si>
    <t>Засыпка траншей и котлованов с перемещением грунта до 5 м бульдозерами,мощность 59 кВт (80 л с),группа грунта 2</t>
  </si>
  <si>
    <t>23</t>
  </si>
  <si>
    <t>24</t>
  </si>
  <si>
    <t>25</t>
  </si>
  <si>
    <r>
      <t xml:space="preserve">1133-0105-1001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</si>
  <si>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t>Заземление лучевое.Устройство.Длина луча до 10 м</t>
  </si>
  <si>
    <t>м заземления</t>
  </si>
  <si>
    <t>26</t>
  </si>
  <si>
    <t>27</t>
  </si>
  <si>
    <t>Отдел 2.</t>
  </si>
  <si>
    <t>Стальнае опоры 1У110-2,1У110-2+5,1У110-2+10,1У110-2+15,1У110-8+10 (лист 11-20)</t>
  </si>
  <si>
    <t>28</t>
  </si>
  <si>
    <t>29</t>
  </si>
  <si>
    <t>30</t>
  </si>
  <si>
    <t>31</t>
  </si>
  <si>
    <t>32</t>
  </si>
  <si>
    <r>
      <t xml:space="preserve">6101-0104-0408
</t>
    </r>
    <r>
      <rPr>
        <b/>
        <i/>
        <sz val="7.5"/>
        <rFont val="Times New Roman Cyr"/>
        <family val="1"/>
        <charset val="204"/>
      </rPr>
      <t>ЕСЦ РСНБ РК 2023</t>
    </r>
  </si>
  <si>
    <t>Рыхление грунта бульдозерами-рыхлителями</t>
  </si>
  <si>
    <t>33</t>
  </si>
  <si>
    <t>34</t>
  </si>
  <si>
    <t>35</t>
  </si>
  <si>
    <t>36</t>
  </si>
  <si>
    <r>
      <t xml:space="preserve">6101-0109-0102
</t>
    </r>
    <r>
      <rPr>
        <b/>
        <i/>
        <sz val="7.5"/>
        <rFont val="Times New Roman Cyr"/>
        <family val="1"/>
        <charset val="204"/>
      </rPr>
      <t>ЕСЦ РСНБ РК 2023</t>
    </r>
  </si>
  <si>
    <t>Планировка площадей бульдозерами,мощность 79 кВт (108 л с)</t>
  </si>
  <si>
    <t>Установка фундаментов под металлические опоры</t>
  </si>
  <si>
    <t>37</t>
  </si>
  <si>
    <r>
      <t xml:space="preserve">6109-0301-0201
</t>
    </r>
    <r>
      <rPr>
        <b/>
        <i/>
        <sz val="7.5"/>
        <rFont val="Times New Roman Cyr"/>
        <family val="1"/>
        <charset val="204"/>
      </rPr>
      <t>ЕСЦ РСНБ РК 2023 К=2</t>
    </r>
  </si>
  <si>
    <t>Покрытия щебеночные с пропиткой битумом - толщ.100мм.Устройство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</si>
  <si>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покрытия</t>
    </r>
  </si>
  <si>
    <t>38</t>
  </si>
  <si>
    <r>
      <t xml:space="preserve">1133-0101-0108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</si>
  <si>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r>
      <t>Подножники неразъемные сборные железобетонные под анкерно-угловые опоры объемом до 3 м</t>
    </r>
    <r>
      <rPr>
        <b/>
        <vertAlign val="superscript"/>
        <sz val="10"/>
        <rFont val="Times New Roman Cyr"/>
        <family val="1"/>
        <charset val="204"/>
      </rPr>
      <t>3</t>
    </r>
    <r>
      <rPr>
        <b/>
        <sz val="10"/>
        <rFont val="Times New Roman Cyr"/>
        <family val="1"/>
        <charset val="204"/>
      </rPr>
      <t>.Установка</t>
    </r>
  </si>
  <si>
    <t>39</t>
  </si>
  <si>
    <t>40</t>
  </si>
  <si>
    <t>Стены,фундаменты.Гидроизоляция боковая обмазочная битумная в 2 слоя по выровненной поверхности бутовой кладки,кирпичу,бетону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</si>
  <si>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поверхности</t>
    </r>
  </si>
  <si>
    <t>Установка металлических опор ).</t>
  </si>
  <si>
    <t>41</t>
  </si>
  <si>
    <r>
      <t xml:space="preserve">1133-0104-0110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</si>
  <si>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t>Опоры ВЛ 35-500 кВ анкерно-угловые свободностоящие одностоечные массой до 5 т.Установка</t>
  </si>
  <si>
    <t>42</t>
  </si>
  <si>
    <r>
      <t xml:space="preserve">1133-0104-0111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</si>
  <si>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t>Опоры ВЛ 35-500 кВ анкерно-угловые свободностоящие одностоечные массой до 15 т.Установка</t>
  </si>
  <si>
    <t>43</t>
  </si>
  <si>
    <t>Заземляющее устройство опор (лист 25,26)</t>
  </si>
  <si>
    <r>
      <t xml:space="preserve">217-101-0107
</t>
    </r>
    <r>
      <rPr>
        <b/>
        <i/>
        <sz val="7.5"/>
        <rFont val="Times New Roman Cyr"/>
        <family val="1"/>
        <charset val="204"/>
      </rPr>
      <t>РСНБ РК 2022</t>
    </r>
  </si>
  <si>
    <t>Болт с гайкой и шайбой ГОСТ ISO 8992-2015 строительный</t>
  </si>
  <si>
    <t>Составил</t>
  </si>
  <si>
    <t>Нигметова</t>
  </si>
  <si>
    <t>должность, подпись (инициалы, фамилия)</t>
  </si>
  <si>
    <t>Проверил</t>
  </si>
  <si>
    <t>Маринцева</t>
  </si>
  <si>
    <t>Нурадинов Н.Ж.</t>
  </si>
  <si>
    <t>Кудабаев С.У.</t>
  </si>
  <si>
    <t>к Форме 4</t>
  </si>
  <si>
    <t>Ведомость материальных ресурсов и оборудования</t>
  </si>
  <si>
    <r>
      <t xml:space="preserve">к локальной смете № </t>
    </r>
    <r>
      <rPr>
        <b/>
        <u/>
        <sz val="12"/>
        <rFont val="Times New Roman"/>
        <family val="1"/>
        <charset val="204"/>
      </rPr>
      <t>2-02-01-03</t>
    </r>
    <r>
      <rPr>
        <b/>
        <sz val="12"/>
        <rFont val="Times New Roman"/>
        <family val="1"/>
        <charset val="204"/>
      </rPr>
      <t xml:space="preserve"> </t>
    </r>
  </si>
  <si>
    <t>Составлена составлен в текущих ценах на 3 квартал 2023г.</t>
  </si>
  <si>
    <t>Номер по порядку</t>
  </si>
  <si>
    <t>Код ресурса</t>
  </si>
  <si>
    <t>Наименование ресурса</t>
  </si>
  <si>
    <t>Общая стоимость, тенге</t>
  </si>
  <si>
    <t>Наличие отечественного товаропроизводителя</t>
  </si>
  <si>
    <t>Материальные ресурсы</t>
  </si>
  <si>
    <t>ОТП</t>
  </si>
  <si>
    <t>235-201-0204</t>
  </si>
  <si>
    <t>Мастика битумно-гидроизоляционная холодного применения для фундамента ГОСТ 30693-2000</t>
  </si>
  <si>
    <t>кг</t>
  </si>
  <si>
    <t>216-201-0301</t>
  </si>
  <si>
    <t>Битум нефтяной дорожный жидкий СТ РК 1551-2006 марки МГ 70/130</t>
  </si>
  <si>
    <r>
      <t xml:space="preserve">217-101-0106
</t>
    </r>
    <r>
      <rPr>
        <i/>
        <sz val="7.5"/>
        <rFont val="Times New Roman"/>
        <family val="1"/>
        <charset val="204"/>
      </rPr>
      <t>РСНБ РК 2022</t>
    </r>
  </si>
  <si>
    <t>214-210-0101</t>
  </si>
  <si>
    <t>Сталь арматурная гладкого профиля класса А-I (А240) СТ РК 2591-2014 диаметром от 6 до 12 мм</t>
  </si>
  <si>
    <t>217-606-0201</t>
  </si>
  <si>
    <t>Керосин для технических целей ГОСТ 33193-2020 марки КТ-1, КТ-2</t>
  </si>
  <si>
    <t>211-201-0606</t>
  </si>
  <si>
    <t>Щебень из плотных горных пород для строительных работ М1000 СТ РК 1284-2004 фракция 20-40 мм</t>
  </si>
  <si>
    <r>
      <t>м</t>
    </r>
    <r>
      <rPr>
        <vertAlign val="superscript"/>
        <sz val="10"/>
        <rFont val="Times New Roman"/>
        <family val="1"/>
        <charset val="204"/>
      </rPr>
      <t>3</t>
    </r>
  </si>
  <si>
    <t>211-201-0601</t>
  </si>
  <si>
    <t>Щебень из плотных горных пород для строительных работ М1000 СТ РК 1284-2004 фракция 5-10 мм</t>
  </si>
  <si>
    <t>211-201-0604</t>
  </si>
  <si>
    <t>Щебень из плотных горных пород для строительных работ М1000 СТ РК 1284-2004 фракция 10-20 мм</t>
  </si>
  <si>
    <t>211-601-0101</t>
  </si>
  <si>
    <t>Смесь песчано-гравийная природная ГОСТ 23735-2014</t>
  </si>
  <si>
    <t>261-107-0567</t>
  </si>
  <si>
    <t>Электроды, d=4 мм, Э42 ГОСТ 9466-75</t>
  </si>
  <si>
    <t>216-201-0103</t>
  </si>
  <si>
    <t>Битум нефтяной строительный ГОСТ 6617-76 марки БН 90/10</t>
  </si>
  <si>
    <r>
      <t xml:space="preserve">211-102-0101
</t>
    </r>
    <r>
      <rPr>
        <i/>
        <sz val="7.5"/>
        <rFont val="Times New Roman"/>
        <family val="1"/>
        <charset val="204"/>
      </rPr>
      <t>РСНБ РК 2022</t>
    </r>
  </si>
  <si>
    <t>217-101-0107</t>
  </si>
  <si>
    <t>217-603-0104</t>
  </si>
  <si>
    <t>Вода техническая</t>
  </si>
  <si>
    <t>211-201-0607</t>
  </si>
  <si>
    <t>Щебень из плотных горных пород для строительных работ М1000 СТ РК 1284-2004 фракция 40-80 (70) мм</t>
  </si>
  <si>
    <t>Итого материальные ресурсы</t>
  </si>
  <si>
    <t>Всего по ведомости:</t>
  </si>
  <si>
    <t xml:space="preserve">Форма 2 </t>
  </si>
  <si>
    <t>Заказчик</t>
  </si>
  <si>
    <r>
      <t xml:space="preserve">  </t>
    </r>
    <r>
      <rPr>
        <b/>
        <sz val="10"/>
        <rFont val="Times New Roman Cyr"/>
        <family val="1"/>
        <charset val="204"/>
      </rPr>
      <t>Утвержден</t>
    </r>
  </si>
  <si>
    <t>Заместитель Генерального директора  ТОО "АК SU KMG"</t>
  </si>
  <si>
    <t>Аяпов О.М.</t>
  </si>
  <si>
    <t>"____" ___________________ 2023 г.</t>
  </si>
  <si>
    <t>Сметный расчет стоимости строительства в сумме</t>
  </si>
  <si>
    <t>в том числе:</t>
  </si>
  <si>
    <t>налог на добавленную стоимость</t>
  </si>
  <si>
    <t>(ссылка на документ об утверждении)</t>
  </si>
  <si>
    <t>"___" __________ 20___г.</t>
  </si>
  <si>
    <t>СВОДНЫЙ СМЕТНЫЙ РАСЧЕТ СТОИМОСТИ СТРОИТЕЛЬСТВА</t>
  </si>
  <si>
    <t>"Строительство объектов инженерно-коммуникационной инфраструктуры проекта "Строительство опреснительного завода морской воды" по месторасположению: Мангистауская область, в местности Токымак". Стальнае опоры 16 шт., для воздушно-кабельной линии 110 кВ/ (ЭВ.АС). Земляные и фундаментные работы</t>
  </si>
  <si>
    <t>(наименование стройки)</t>
  </si>
  <si>
    <t>в текущих ценах на 01.07.2023 г.</t>
  </si>
  <si>
    <t>№
п/п</t>
  </si>
  <si>
    <t>Номера смет и расчетов, иные документы</t>
  </si>
  <si>
    <t>Наименование глав, объектов, работ и затрат</t>
  </si>
  <si>
    <t>Сметная стоимость, тыс. тенге</t>
  </si>
  <si>
    <t>Общая сметная стоимость, тыс. тенге</t>
  </si>
  <si>
    <t>Строительно-монтажных работ</t>
  </si>
  <si>
    <t>Оборудования, мебели и инвентаря</t>
  </si>
  <si>
    <t>Прочих работ и затрат</t>
  </si>
  <si>
    <t>Часть I. Проектирование</t>
  </si>
  <si>
    <t>ИТОГО ПО ЧАСТИ I</t>
  </si>
  <si>
    <t>--</t>
  </si>
  <si>
    <t>Часть II. Строительство</t>
  </si>
  <si>
    <t>Глава 2. Основные объекты строительства</t>
  </si>
  <si>
    <t>Всего по главе</t>
  </si>
  <si>
    <t>ИТОГО ПО ГЛАВАМ 1-7</t>
  </si>
  <si>
    <t>Глава 8. Затраты на организацию и управление строительством</t>
  </si>
  <si>
    <t>НДЦС РК 8.04-09-2022, табл. 1, п. 1.16</t>
  </si>
  <si>
    <t>Затраты на организацию и управление строительно-монтажными работами по стройке в целом (общеплощадочные затраты) 7%</t>
  </si>
  <si>
    <t>Итого по главе 8</t>
  </si>
  <si>
    <t>ИТОГО ПО ГЛАВАМ 1-8</t>
  </si>
  <si>
    <t>НДЦС РК 8.01-08-2022 п.8.2.65.2</t>
  </si>
  <si>
    <t>Сметная прибыль 5%</t>
  </si>
  <si>
    <t>НДЦС РК 8.01-08-2022, п.8.2.66.4 а)</t>
  </si>
  <si>
    <t>Непредвиденные работы и затраты-3%</t>
  </si>
  <si>
    <t>Итого по части II в сметных ценах 2023 года:</t>
  </si>
  <si>
    <t>НДЦС РК 8.04-07-2023, табл. 2</t>
  </si>
  <si>
    <t>2024 год - 100 %, К=1,075</t>
  </si>
  <si>
    <t>Итого по части II в прогнозных ценах на 2024 К=1,075:</t>
  </si>
  <si>
    <t>Итого по частям I-III в сметных ценах :</t>
  </si>
  <si>
    <t>По частям I-III в прогнозных ценах по годам строительства:</t>
  </si>
  <si>
    <t>В прогнозных ценах 2024 г.</t>
  </si>
  <si>
    <t>Налог на добавленную стоимость по годам строительства, 12%</t>
  </si>
  <si>
    <t>Налоговый кодекс РК</t>
  </si>
  <si>
    <t>Налог на добавленную стоимость 2024 г.- 12%</t>
  </si>
  <si>
    <t>Всего по сводному сметному расчету</t>
  </si>
  <si>
    <t>Опоры промежуточные ж/б 54 шт. Стальнае опоры 12 шт.,  для воздушно-кабельной линии 110 кВ/ (ЭВ.АС). земляные и фундаментные работы</t>
  </si>
  <si>
    <t>"Строительство объектов инженерно-коммуникационной инфраструктуры проекта "Строительство опреснительного завода морской воды" по месторасположению: Мангистауская область,в местности Токымак" Временные</t>
  </si>
  <si>
    <t>2-02-01-04</t>
  </si>
  <si>
    <t>Двухцепная воздушно-кабельная линия 110кВ(ЭВ.ЭР)</t>
  </si>
  <si>
    <t>867166/2023/1-00-02-ЭВ.ЭР</t>
  </si>
  <si>
    <t>Временная ВЛ-110кВ</t>
  </si>
  <si>
    <t>Подвеска провода и троса</t>
  </si>
  <si>
    <r>
      <t xml:space="preserve">1133-0105-0108
</t>
    </r>
    <r>
      <rPr>
        <b/>
        <i/>
        <sz val="7.5"/>
        <rFont val="Times New Roman Cyr"/>
        <family val="1"/>
        <charset val="204"/>
      </rPr>
      <t>РСНБ РК 2022 Кзтр и Кэм=1,04 
ТЧ 33 табл.1 п.3.4 Кзтр=1,92, Кэм=1,85, Кмр=2[кроме бревен]</t>
    </r>
  </si>
  <si>
    <t>км линии</t>
  </si>
  <si>
    <r>
      <t xml:space="preserve">1133-0105-0302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</si>
  <si>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t>Трос грозозащитный напряжением 35-500 кВ.Подвеска одного троса.Длина анкерного пролета свыше 1 км</t>
  </si>
  <si>
    <t>Гирлянды изоляторов и креплений провода и троса</t>
  </si>
  <si>
    <r>
      <t xml:space="preserve">1133-0106-0101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</si>
  <si>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t>Изоляторы.Погрузка и выгрузка вручную</t>
  </si>
  <si>
    <r>
      <t xml:space="preserve">1133-0106-0102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</si>
  <si>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t>Линейная арматура.Погрузка и выгрузка вручную</t>
  </si>
  <si>
    <r>
      <t xml:space="preserve">к локальной смете № </t>
    </r>
    <r>
      <rPr>
        <b/>
        <u/>
        <sz val="12"/>
        <rFont val="Times New Roman"/>
        <family val="1"/>
        <charset val="204"/>
      </rPr>
      <t>2-02-01-04</t>
    </r>
    <r>
      <rPr>
        <b/>
        <sz val="12"/>
        <rFont val="Times New Roman"/>
        <family val="1"/>
        <charset val="204"/>
      </rPr>
      <t xml:space="preserve"> </t>
    </r>
  </si>
  <si>
    <t>64802,044</t>
  </si>
  <si>
    <t>9,308</t>
  </si>
  <si>
    <t>2-02-01-27</t>
  </si>
  <si>
    <t>Демонтажные работы</t>
  </si>
  <si>
    <t>ПОС</t>
  </si>
  <si>
    <t>ПС Узень-оп.№47</t>
  </si>
  <si>
    <t>25357345</t>
  </si>
  <si>
    <r>
      <t xml:space="preserve">1133-0105-0205
</t>
    </r>
    <r>
      <rPr>
        <b/>
        <i/>
        <sz val="7.5"/>
        <rFont val="Times New Roman Cyr"/>
        <family val="1"/>
        <charset val="204"/>
      </rPr>
      <t>РСНБ РК 2022 Кзтр и Кэм=1,04 
ТЧ 33 п.1.17 Кзтр=0,70, Кэм=0,70, Кмр=0</t>
    </r>
  </si>
  <si>
    <r>
      <t xml:space="preserve">1133-0105-0107
</t>
    </r>
    <r>
      <rPr>
        <b/>
        <i/>
        <sz val="7.5"/>
        <rFont val="Times New Roman Cyr"/>
        <family val="1"/>
        <charset val="204"/>
      </rPr>
      <t>РСНБ РК 2022 Кзтр и Кэм=1,04 
ТЧ 33 п.1.17 Кзтр=0,75, Кэм=0,75, Кмр=0</t>
    </r>
  </si>
  <si>
    <r>
      <t xml:space="preserve">1133-0105-0301
</t>
    </r>
    <r>
      <rPr>
        <b/>
        <i/>
        <sz val="7.5"/>
        <rFont val="Times New Roman Cyr"/>
        <family val="1"/>
        <charset val="204"/>
      </rPr>
      <t>РСНБ РК 2022 Кзтр и Кэм=1,04 
ТЧ 33 п.1.17 Кзтр=0,65, Кэм=0,65, Кмр=0</t>
    </r>
  </si>
  <si>
    <r>
      <t xml:space="preserve">1133-0109-0111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</si>
  <si>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r>
      <t xml:space="preserve">1133-0104-0105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</si>
  <si>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r>
      <t xml:space="preserve">1133-0104-0106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</si>
  <si>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r>
      <t xml:space="preserve">1133-0210-0301
</t>
    </r>
    <r>
      <rPr>
        <b/>
        <i/>
        <sz val="7.5"/>
        <rFont val="Times New Roman Cyr"/>
        <family val="1"/>
        <charset val="204"/>
      </rPr>
      <t>РСНБ РК 2022 Кзтр и Кэм=1,04</t>
    </r>
  </si>
  <si>
    <t>Нигметова Б.Н</t>
  </si>
  <si>
    <t>Маринцева С.Б.</t>
  </si>
  <si>
    <t>25357,345</t>
  </si>
  <si>
    <t>20219,640</t>
  </si>
  <si>
    <t>2,713</t>
  </si>
  <si>
    <t xml:space="preserve">Демонтаж шести проводов ВЛ-110 кВ до 1 км,применен коэффициент к затратам труда - 0,70,к времени эксплуатации машин - 0,70,исключена стоимость материальных ресурсов. 
</t>
  </si>
  <si>
    <r>
      <t xml:space="preserve">Провода напряжением 110 кВ (3 провода) сечением до 120 мм2.
</t>
    </r>
    <r>
      <rPr>
        <b/>
        <i/>
        <sz val="10"/>
        <rFont val="Times New Roman Cyr"/>
        <family val="1"/>
        <charset val="204"/>
      </rPr>
      <t>Демонтаж трех проводов ВЛ 35-220 кВ,применен коэффициент к затратам труда - 0,75,к времени эксплуатации машин - 0,75,исключена стоимость материальных ресурсов</t>
    </r>
  </si>
  <si>
    <t>Демонтаж грозозащитных тросов,применен коэффициент к затратам труда - 0,65,к времени эксплуатации машин - 0,65,исключена стоимость материальных ресурсов</t>
  </si>
  <si>
    <t>Конструкции стальные (гасители) под оборудование массой до 0,01 т.ДЕМОНТАЖ</t>
  </si>
  <si>
    <t>Опоры ВЛ 35-500 кВ промежуточные свободностоящие одностоечные массой до 11 т.Демонтаж</t>
  </si>
  <si>
    <t>Опоры ВЛ 35-500 кВ промежуточные свободностоящие одностоечные массой до 15 т.Демонтаж</t>
  </si>
  <si>
    <t>Опоры ВЛ-110.Демонтаж ж/б опор</t>
  </si>
  <si>
    <t>39725536</t>
  </si>
  <si>
    <r>
      <t xml:space="preserve">Разработка грунта вручную с креплениями в траншеях,ширина до 2 м,глубина до 3 м,группа грунта 5р.
</t>
    </r>
    <r>
      <rPr>
        <b/>
        <i/>
        <sz val="10"/>
        <rFont val="Times New Roman Cyr"/>
        <family val="1"/>
        <charset val="204"/>
      </rPr>
      <t>Доработка вручную,зачистка дна и стенок с выкидкой грунта в котлованах и траншеях,разработанных механизированным способом,применяется коэффициент к стоимости затрат труда основных рабочих - 1,2. 
Доработка вручную, зачистка дна и стенок с выкидкой грунта в котлованах и траншеях, разработанных механизированным способом, применяется коэффициент к стоимости затрат труда основных рабочих - 1,2</t>
    </r>
  </si>
  <si>
    <t>16431,129</t>
  </si>
  <si>
    <t>13375,314</t>
  </si>
  <si>
    <t>1,796</t>
  </si>
  <si>
    <t>16431129</t>
  </si>
  <si>
    <r>
      <t xml:space="preserve">Провода напряжением 110 кВ (3 провода) сечением до 120 мм2.Подвеска.Длина анкерного пролета свыше 1 км.
</t>
    </r>
    <r>
      <rPr>
        <b/>
        <i/>
        <sz val="10"/>
        <rFont val="Times New Roman Cyr"/>
        <family val="1"/>
        <charset val="204"/>
      </rPr>
      <t>Подвеска одновременно двух цепей на двухцепных опорах напряжением ВЛ 35 и 110 кВ (6 проводов),применен коэффициент к затратам труда - 1,92; к времени эксплуатации машин - 1,85; к расходу материалов (кроме бревен) - 2. 
Подвеска одновременно двух цепей на двухцепных опорах напряжением ВЛ 35 и 110 кВ (6 проводов), применен коэффициент к затратам труда - 1,92; к времени эксплуатации машин - 1,85; к расходу материалов (кроме бревен) - 2</t>
    </r>
  </si>
  <si>
    <t>"Строительство объектов инженерно-коммуникационной инфраструктуры проекта "Строительство опреснительного завода морской воды" по месторасположению: Мангистауская область,в местности Токымак" 54 опор, 8,6 км</t>
  </si>
  <si>
    <r>
      <t xml:space="preserve">225-204-0213
</t>
    </r>
    <r>
      <rPr>
        <b/>
        <i/>
        <sz val="7.5"/>
        <rFont val="Times New Roman Cyr"/>
        <family val="1"/>
        <charset val="204"/>
      </rPr>
      <t>РСНБ РК 2022</t>
    </r>
  </si>
  <si>
    <t>Фундамент для стальных опор ГОСТ 13015-2012 марки Ф2х3,0-А Актау</t>
  </si>
  <si>
    <r>
      <t xml:space="preserve">225-204-0222
</t>
    </r>
    <r>
      <rPr>
        <b/>
        <i/>
        <sz val="7.5"/>
        <rFont val="Times New Roman Cyr"/>
        <family val="1"/>
        <charset val="204"/>
      </rPr>
      <t>РСНБ РК 2022</t>
    </r>
  </si>
  <si>
    <t>Фундамент для стальных опор ГОСТ 13015-2012 марки Ф2,7х3,5-А Актау</t>
  </si>
  <si>
    <t>44</t>
  </si>
  <si>
    <t>45</t>
  </si>
  <si>
    <r>
      <t xml:space="preserve">225-204-0213
</t>
    </r>
    <r>
      <rPr>
        <i/>
        <sz val="7.5"/>
        <rFont val="Times New Roman"/>
        <family val="1"/>
        <charset val="204"/>
      </rPr>
      <t>РСНБ РК 2022</t>
    </r>
  </si>
  <si>
    <r>
      <t xml:space="preserve">225-204-0222
</t>
    </r>
    <r>
      <rPr>
        <i/>
        <sz val="7.5"/>
        <rFont val="Times New Roman"/>
        <family val="1"/>
        <charset val="204"/>
      </rPr>
      <t>РСНБ РК 2022</t>
    </r>
  </si>
  <si>
    <t>146140,191</t>
  </si>
  <si>
    <t>146140191</t>
  </si>
  <si>
    <t>106414655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</si>
</sst>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164" formatCode="0.000"/>
    <numFmt numFmtId="165" formatCode="#,##0.0######"/>
    <numFmt numFmtId="166" formatCode="0.0000"/>
    <numFmt numFmtId="167" formatCode="#,##0.0##"/>
  </numFmts>
  <fonts count="67" x14ac:knownFonts="1">
    <font>
      <sz val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color rgb="FF969696"/>
      <name val="Times New Roman Cyr"/>
      <family val="1"/>
      <charset val="204"/>
    </font>
    <font>
      <i/>
      <sz val="8"/>
      <color rgb="FF969696"/>
      <name val="Times New Roman Cyr"/>
      <family val="1"/>
      <charset val="204"/>
    </font>
    <font>
      <sz val="10"/>
      <color rgb="FF333333"/>
      <name val="Times New Roman Cyr"/>
      <family val="1"/>
      <charset val="204"/>
    </font>
    <font>
      <sz val="9"/>
      <name val="Times New Roman Cyr"/>
      <family val="1"/>
      <charset val="204"/>
    </font>
    <font>
      <sz val="9"/>
      <color rgb="FF808080"/>
      <name val="Times New Roman Cyr"/>
      <family val="1"/>
      <charset val="204"/>
    </font>
    <font>
      <sz val="10"/>
      <color rgb="FF80808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Arial"/>
      <family val="2"/>
      <charset val="204"/>
    </font>
    <font>
      <b/>
      <sz val="10"/>
      <name val="Times New Roman Cyr"/>
      <charset val="204"/>
    </font>
    <font>
      <b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 Cyr"/>
      <charset val="204"/>
    </font>
    <font>
      <sz val="11"/>
      <color rgb="FF808080"/>
      <name val="Times New Roman Cyr"/>
      <charset val="204"/>
    </font>
    <font>
      <i/>
      <sz val="9"/>
      <name val="Times New Roman Cyr"/>
      <charset val="204"/>
    </font>
    <font>
      <i/>
      <sz val="9"/>
      <color rgb="FF333333"/>
      <name val="Times New Roman Cyr"/>
      <charset val="204"/>
    </font>
    <font>
      <i/>
      <sz val="10"/>
      <color rgb="FF333333"/>
      <name val="Times New Roman Cyr"/>
      <charset val="204"/>
    </font>
    <font>
      <sz val="9"/>
      <color rgb="FF969696"/>
      <name val="Times New Roman Cyr"/>
      <charset val="204"/>
    </font>
    <font>
      <sz val="10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b/>
      <i/>
      <sz val="7.5"/>
      <name val="Times New Roman Cyr"/>
      <family val="1"/>
      <charset val="204"/>
    </font>
    <font>
      <b/>
      <vertAlign val="superscript"/>
      <sz val="10"/>
      <name val="Times New Roman Cyr"/>
      <family val="1"/>
      <charset val="204"/>
    </font>
    <font>
      <i/>
      <sz val="8"/>
      <color rgb="FF808080"/>
      <name val="Times New Roman Cyr"/>
      <charset val="204"/>
    </font>
    <font>
      <i/>
      <sz val="8"/>
      <color rgb="FF808080"/>
      <name val="Arial Cyr"/>
      <charset val="204"/>
    </font>
    <font>
      <sz val="10"/>
      <color rgb="FF333333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rgb="FFFFFFFF"/>
      <name val="Arial Cyr"/>
      <family val="2"/>
      <charset val="204"/>
    </font>
    <font>
      <sz val="9"/>
      <color rgb="FFFFFFFF"/>
      <name val="Arial Cyr"/>
      <family val="2"/>
      <charset val="204"/>
    </font>
    <font>
      <sz val="9"/>
      <name val="Arial Cyr"/>
      <family val="2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FFFFFF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7.5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color rgb="FFFFFFFF"/>
      <name val="Times New Roman"/>
      <family val="1"/>
      <charset val="204"/>
    </font>
    <font>
      <sz val="11"/>
      <color rgb="FF000000"/>
      <name val="Times New Roman Cyr"/>
      <charset val="204"/>
    </font>
    <font>
      <sz val="11"/>
      <color rgb="FF000000"/>
      <name val="Times New Roman"/>
      <family val="1"/>
      <charset val="204"/>
    </font>
    <font>
      <i/>
      <sz val="8"/>
      <name val="Arial"/>
      <family val="2"/>
      <charset val="204"/>
    </font>
    <font>
      <b/>
      <u/>
      <sz val="12"/>
      <name val="Times New Roman Cyr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rgb="FFC0C0C0"/>
      </bottom>
      <diagonal/>
    </border>
    <border>
      <left/>
      <right/>
      <top style="hair">
        <color rgb="FFC0C0C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hair">
        <color rgb="FFC0C0C0"/>
      </bottom>
      <diagonal/>
    </border>
    <border>
      <left/>
      <right/>
      <top style="thin">
        <color indexed="64"/>
      </top>
      <bottom style="hair">
        <color rgb="FFC0C0C0"/>
      </bottom>
      <diagonal/>
    </border>
    <border>
      <left/>
      <right style="hair">
        <color rgb="FF000000"/>
      </right>
      <top style="thin">
        <color indexed="64"/>
      </top>
      <bottom style="hair">
        <color rgb="FFC0C0C0"/>
      </bottom>
      <diagonal/>
    </border>
    <border>
      <left style="hair">
        <color rgb="FFC0C0C0"/>
      </left>
      <right/>
      <top/>
      <bottom style="hair">
        <color rgb="FFC0C0C0"/>
      </bottom>
      <diagonal/>
    </border>
    <border>
      <left/>
      <right/>
      <top/>
      <bottom style="thin">
        <color rgb="FFC0C0C0"/>
      </bottom>
      <diagonal/>
    </border>
    <border>
      <left style="dotted">
        <color rgb="FFC0C0C0"/>
      </left>
      <right style="hair">
        <color rgb="FFC0C0C0"/>
      </right>
      <top/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  <border>
      <left/>
      <right/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/>
      <diagonal/>
    </border>
    <border>
      <left/>
      <right style="hair">
        <color rgb="FFC0C0C0"/>
      </right>
      <top style="hair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rgb="FF000000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rgb="FFC0C0C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/>
      <bottom style="hair">
        <color rgb="FFC0C0C0"/>
      </bottom>
      <diagonal/>
    </border>
    <border>
      <left/>
      <right style="hair">
        <color rgb="FFC0C0C0"/>
      </right>
      <top/>
      <bottom style="hair">
        <color rgb="FFC0C0C0"/>
      </bottom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2">
    <xf numFmtId="0" fontId="18" fillId="0" borderId="0" xfId="0" applyFont="1"/>
    <xf numFmtId="0" fontId="18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9" fillId="0" borderId="0" xfId="0" applyFont="1" applyAlignment="1"/>
    <xf numFmtId="0" fontId="20" fillId="0" borderId="0" xfId="0" applyFont="1" applyAlignment="1">
      <alignment horizontal="right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left" wrapText="1" indent="1"/>
    </xf>
    <xf numFmtId="0" fontId="22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vertical="top" wrapText="1"/>
    </xf>
    <xf numFmtId="0" fontId="0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/>
    <xf numFmtId="0" fontId="0" fillId="0" borderId="10" xfId="0" applyFont="1" applyBorder="1"/>
    <xf numFmtId="0" fontId="29" fillId="0" borderId="10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0" fontId="21" fillId="0" borderId="0" xfId="0" applyFont="1" applyAlignment="1">
      <alignment horizontal="left" vertical="top" indent="2"/>
    </xf>
    <xf numFmtId="0" fontId="21" fillId="0" borderId="0" xfId="0" applyFont="1" applyAlignment="1">
      <alignment horizontal="center" vertical="top"/>
    </xf>
    <xf numFmtId="164" fontId="21" fillId="0" borderId="0" xfId="0" applyNumberFormat="1" applyFont="1" applyAlignment="1">
      <alignment horizontal="right" vertical="top"/>
    </xf>
    <xf numFmtId="0" fontId="21" fillId="0" borderId="10" xfId="0" applyFont="1" applyBorder="1" applyAlignment="1">
      <alignment vertical="top"/>
    </xf>
    <xf numFmtId="164" fontId="21" fillId="0" borderId="10" xfId="0" applyNumberFormat="1" applyFont="1" applyBorder="1" applyAlignment="1">
      <alignment horizontal="right" vertical="top"/>
    </xf>
    <xf numFmtId="0" fontId="21" fillId="0" borderId="10" xfId="0" applyFont="1" applyBorder="1" applyAlignment="1">
      <alignment horizontal="right"/>
    </xf>
    <xf numFmtId="0" fontId="0" fillId="0" borderId="10" xfId="0" applyFont="1" applyBorder="1" applyAlignment="1">
      <alignment vertical="top"/>
    </xf>
    <xf numFmtId="0" fontId="0" fillId="0" borderId="10" xfId="0" applyFont="1" applyBorder="1" applyAlignment="1">
      <alignment horizontal="right" vertical="top"/>
    </xf>
    <xf numFmtId="0" fontId="18" fillId="0" borderId="0" xfId="0" applyFont="1" applyAlignment="1">
      <alignment horizontal="center" vertical="center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0" fillId="33" borderId="13" xfId="0" applyFont="1" applyFill="1" applyBorder="1" applyAlignment="1">
      <alignment horizontal="center" vertical="center" wrapText="1"/>
    </xf>
    <xf numFmtId="0" fontId="30" fillId="33" borderId="14" xfId="0" applyFont="1" applyFill="1" applyBorder="1" applyAlignment="1">
      <alignment horizontal="center" vertical="center" wrapText="1"/>
    </xf>
    <xf numFmtId="0" fontId="31" fillId="33" borderId="18" xfId="0" applyFont="1" applyFill="1" applyBorder="1" applyAlignment="1">
      <alignment vertical="top" wrapText="1"/>
    </xf>
    <xf numFmtId="0" fontId="32" fillId="33" borderId="10" xfId="0" applyFont="1" applyFill="1" applyBorder="1" applyAlignment="1">
      <alignment horizontal="right" vertical="top" wrapText="1" indent="1"/>
    </xf>
    <xf numFmtId="0" fontId="31" fillId="33" borderId="19" xfId="0" applyFont="1" applyFill="1" applyBorder="1" applyAlignment="1">
      <alignment vertical="top" wrapText="1"/>
    </xf>
    <xf numFmtId="0" fontId="33" fillId="33" borderId="10" xfId="0" applyFont="1" applyFill="1" applyBorder="1" applyAlignment="1">
      <alignment horizontal="center" vertical="top" wrapText="1"/>
    </xf>
    <xf numFmtId="0" fontId="33" fillId="33" borderId="10" xfId="0" applyFont="1" applyFill="1" applyBorder="1" applyAlignment="1">
      <alignment horizontal="right" vertical="top" wrapText="1"/>
    </xf>
    <xf numFmtId="1" fontId="31" fillId="33" borderId="20" xfId="0" applyNumberFormat="1" applyFont="1" applyFill="1" applyBorder="1" applyAlignment="1">
      <alignment horizontal="right" vertical="top" wrapText="1"/>
    </xf>
    <xf numFmtId="0" fontId="34" fillId="33" borderId="21" xfId="0" applyFont="1" applyFill="1" applyBorder="1" applyAlignment="1">
      <alignment horizontal="center" vertical="top" wrapText="1"/>
    </xf>
    <xf numFmtId="0" fontId="34" fillId="33" borderId="22" xfId="0" applyFont="1" applyFill="1" applyBorder="1" applyAlignment="1">
      <alignment horizontal="left" vertical="top" wrapText="1"/>
    </xf>
    <xf numFmtId="0" fontId="35" fillId="33" borderId="22" xfId="0" applyFont="1" applyFill="1" applyBorder="1" applyAlignment="1">
      <alignment horizontal="left" vertical="top" wrapText="1" indent="2"/>
    </xf>
    <xf numFmtId="0" fontId="35" fillId="33" borderId="23" xfId="0" applyFont="1" applyFill="1" applyBorder="1" applyAlignment="1">
      <alignment horizontal="center" vertical="top" wrapText="1"/>
    </xf>
    <xf numFmtId="0" fontId="36" fillId="33" borderId="24" xfId="0" applyFont="1" applyFill="1" applyBorder="1" applyAlignment="1">
      <alignment horizontal="right" vertical="top" wrapText="1"/>
    </xf>
    <xf numFmtId="1" fontId="36" fillId="33" borderId="24" xfId="0" applyNumberFormat="1" applyFont="1" applyFill="1" applyBorder="1" applyAlignment="1">
      <alignment horizontal="right" vertical="top" wrapText="1"/>
    </xf>
    <xf numFmtId="0" fontId="22" fillId="33" borderId="21" xfId="0" applyFont="1" applyFill="1" applyBorder="1" applyAlignment="1">
      <alignment horizontal="center" vertical="top" wrapText="1"/>
    </xf>
    <xf numFmtId="0" fontId="37" fillId="33" borderId="22" xfId="0" applyFont="1" applyFill="1" applyBorder="1" applyAlignment="1">
      <alignment horizontal="left" vertical="top" wrapText="1" indent="1"/>
    </xf>
    <xf numFmtId="0" fontId="22" fillId="33" borderId="22" xfId="0" applyFont="1" applyFill="1" applyBorder="1" applyAlignment="1">
      <alignment horizontal="left" vertical="top" wrapText="1"/>
    </xf>
    <xf numFmtId="0" fontId="22" fillId="33" borderId="23" xfId="0" applyFont="1" applyFill="1" applyBorder="1" applyAlignment="1">
      <alignment horizontal="center" vertical="top" wrapText="1"/>
    </xf>
    <xf numFmtId="0" fontId="38" fillId="33" borderId="24" xfId="0" applyFont="1" applyFill="1" applyBorder="1" applyAlignment="1">
      <alignment horizontal="right" vertical="top" wrapText="1"/>
    </xf>
    <xf numFmtId="1" fontId="38" fillId="33" borderId="24" xfId="0" applyNumberFormat="1" applyFont="1" applyFill="1" applyBorder="1" applyAlignment="1">
      <alignment horizontal="right" vertical="top" wrapText="1"/>
    </xf>
    <xf numFmtId="3" fontId="38" fillId="33" borderId="24" xfId="0" applyNumberFormat="1" applyFont="1" applyFill="1" applyBorder="1" applyAlignment="1">
      <alignment horizontal="right" vertical="top" wrapText="1"/>
    </xf>
    <xf numFmtId="0" fontId="0" fillId="0" borderId="0" xfId="0" applyFont="1" applyAlignment="1">
      <alignment horizontal="left" vertical="top" wrapText="1"/>
    </xf>
    <xf numFmtId="0" fontId="0" fillId="34" borderId="21" xfId="0" applyFont="1" applyFill="1" applyBorder="1" applyAlignment="1">
      <alignment horizontal="left" vertical="top" wrapText="1"/>
    </xf>
    <xf numFmtId="0" fontId="39" fillId="0" borderId="0" xfId="0" applyFont="1" applyAlignment="1">
      <alignment vertical="top"/>
    </xf>
    <xf numFmtId="0" fontId="39" fillId="0" borderId="25" xfId="0" applyFont="1" applyBorder="1" applyAlignment="1">
      <alignment horizontal="center" vertical="top" wrapText="1"/>
    </xf>
    <xf numFmtId="0" fontId="39" fillId="0" borderId="26" xfId="0" applyFont="1" applyBorder="1" applyAlignment="1">
      <alignment horizontal="left" vertical="top" wrapText="1"/>
    </xf>
    <xf numFmtId="0" fontId="39" fillId="0" borderId="26" xfId="0" applyFont="1" applyBorder="1" applyAlignment="1">
      <alignment horizontal="left" vertical="top" wrapText="1" indent="1"/>
    </xf>
    <xf numFmtId="0" fontId="39" fillId="0" borderId="26" xfId="0" applyFont="1" applyBorder="1" applyAlignment="1">
      <alignment horizontal="center" vertical="top" wrapText="1"/>
    </xf>
    <xf numFmtId="3" fontId="39" fillId="0" borderId="26" xfId="0" applyNumberFormat="1" applyFont="1" applyBorder="1" applyAlignment="1">
      <alignment horizontal="right" vertical="top"/>
    </xf>
    <xf numFmtId="1" fontId="39" fillId="0" borderId="26" xfId="0" applyNumberFormat="1" applyFont="1" applyBorder="1" applyAlignment="1">
      <alignment horizontal="right" vertical="top"/>
    </xf>
    <xf numFmtId="165" fontId="39" fillId="0" borderId="26" xfId="0" applyNumberFormat="1" applyFont="1" applyBorder="1" applyAlignment="1">
      <alignment horizontal="right" vertical="top"/>
    </xf>
    <xf numFmtId="0" fontId="0" fillId="0" borderId="11" xfId="0" applyFont="1" applyBorder="1" applyAlignment="1">
      <alignment horizontal="left" vertical="top" wrapText="1"/>
    </xf>
    <xf numFmtId="0" fontId="43" fillId="0" borderId="11" xfId="0" applyFont="1" applyBorder="1" applyAlignment="1">
      <alignment horizontal="center" vertical="top" wrapText="1"/>
    </xf>
    <xf numFmtId="0" fontId="44" fillId="0" borderId="0" xfId="0" applyFont="1" applyAlignment="1">
      <alignment horizontal="right"/>
    </xf>
    <xf numFmtId="0" fontId="45" fillId="0" borderId="0" xfId="0" applyFont="1" applyAlignment="1">
      <alignment horizontal="right" vertical="top"/>
    </xf>
    <xf numFmtId="0" fontId="46" fillId="0" borderId="0" xfId="0" applyFont="1" applyAlignment="1">
      <alignment horizontal="right" vertical="top"/>
    </xf>
    <xf numFmtId="0" fontId="47" fillId="0" borderId="0" xfId="0" applyFont="1"/>
    <xf numFmtId="0" fontId="48" fillId="0" borderId="0" xfId="0" applyFont="1"/>
    <xf numFmtId="0" fontId="49" fillId="0" borderId="0" xfId="0" applyFont="1"/>
    <xf numFmtId="0" fontId="48" fillId="0" borderId="0" xfId="0" applyFont="1" applyAlignment="1">
      <alignment vertical="top"/>
    </xf>
    <xf numFmtId="0" fontId="48" fillId="0" borderId="0" xfId="0" applyFont="1" applyAlignment="1">
      <alignment horizontal="left" vertical="top" wrapText="1"/>
    </xf>
    <xf numFmtId="0" fontId="50" fillId="0" borderId="0" xfId="0" applyFont="1"/>
    <xf numFmtId="0" fontId="51" fillId="0" borderId="0" xfId="0" applyFont="1"/>
    <xf numFmtId="0" fontId="52" fillId="0" borderId="0" xfId="0" applyFont="1" applyAlignment="1">
      <alignment vertical="top"/>
    </xf>
    <xf numFmtId="0" fontId="52" fillId="33" borderId="13" xfId="0" applyFont="1" applyFill="1" applyBorder="1" applyAlignment="1">
      <alignment horizontal="center" vertical="center" wrapText="1"/>
    </xf>
    <xf numFmtId="0" fontId="52" fillId="33" borderId="14" xfId="0" applyFont="1" applyFill="1" applyBorder="1" applyAlignment="1">
      <alignment horizontal="center" vertical="center" wrapText="1"/>
    </xf>
    <xf numFmtId="0" fontId="56" fillId="33" borderId="14" xfId="0" applyFont="1" applyFill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top"/>
    </xf>
    <xf numFmtId="0" fontId="48" fillId="0" borderId="34" xfId="0" applyFont="1" applyBorder="1" applyAlignment="1">
      <alignment horizontal="center" vertical="top" wrapText="1"/>
    </xf>
    <xf numFmtId="0" fontId="48" fillId="0" borderId="34" xfId="0" applyFont="1" applyBorder="1" applyAlignment="1">
      <alignment horizontal="left" vertical="top" wrapText="1"/>
    </xf>
    <xf numFmtId="3" fontId="48" fillId="0" borderId="34" xfId="0" applyNumberFormat="1" applyFont="1" applyBorder="1" applyAlignment="1">
      <alignment horizontal="center" vertical="top"/>
    </xf>
    <xf numFmtId="0" fontId="46" fillId="0" borderId="34" xfId="0" applyFont="1" applyBorder="1" applyAlignment="1">
      <alignment horizontal="center" vertical="top" wrapText="1"/>
    </xf>
    <xf numFmtId="165" fontId="48" fillId="0" borderId="34" xfId="0" applyNumberFormat="1" applyFont="1" applyBorder="1" applyAlignment="1">
      <alignment horizontal="center" vertical="top"/>
    </xf>
    <xf numFmtId="0" fontId="60" fillId="33" borderId="35" xfId="0" applyFont="1" applyFill="1" applyBorder="1" applyAlignment="1">
      <alignment vertical="top"/>
    </xf>
    <xf numFmtId="0" fontId="61" fillId="33" borderId="36" xfId="0" applyFont="1" applyFill="1" applyBorder="1" applyAlignment="1">
      <alignment horizontal="center" vertical="top"/>
    </xf>
    <xf numFmtId="0" fontId="61" fillId="33" borderId="36" xfId="0" applyFont="1" applyFill="1" applyBorder="1" applyAlignment="1">
      <alignment horizontal="left" vertical="top" wrapText="1"/>
    </xf>
    <xf numFmtId="0" fontId="61" fillId="33" borderId="36" xfId="0" applyFont="1" applyFill="1" applyBorder="1" applyAlignment="1">
      <alignment horizontal="center" vertical="top" wrapText="1"/>
    </xf>
    <xf numFmtId="0" fontId="61" fillId="33" borderId="36" xfId="0" applyFont="1" applyFill="1" applyBorder="1" applyAlignment="1">
      <alignment vertical="top" wrapText="1"/>
    </xf>
    <xf numFmtId="3" fontId="61" fillId="33" borderId="36" xfId="0" applyNumberFormat="1" applyFont="1" applyFill="1" applyBorder="1" applyAlignment="1">
      <alignment horizontal="center" vertical="top" wrapText="1"/>
    </xf>
    <xf numFmtId="0" fontId="62" fillId="33" borderId="36" xfId="0" applyFont="1" applyFill="1" applyBorder="1" applyAlignment="1">
      <alignment vertical="top" wrapText="1"/>
    </xf>
    <xf numFmtId="0" fontId="0" fillId="0" borderId="37" xfId="0" applyFont="1" applyBorder="1" applyAlignment="1">
      <alignment vertical="top"/>
    </xf>
    <xf numFmtId="0" fontId="48" fillId="0" borderId="38" xfId="0" applyFont="1" applyBorder="1" applyAlignment="1">
      <alignment horizontal="center" vertical="top"/>
    </xf>
    <xf numFmtId="0" fontId="0" fillId="0" borderId="38" xfId="0" applyFont="1" applyBorder="1" applyAlignment="1">
      <alignment vertical="top"/>
    </xf>
    <xf numFmtId="0" fontId="0" fillId="0" borderId="38" xfId="0" applyFont="1" applyBorder="1" applyAlignment="1">
      <alignment vertical="top" wrapText="1"/>
    </xf>
    <xf numFmtId="166" fontId="0" fillId="0" borderId="38" xfId="0" applyNumberFormat="1" applyFont="1" applyBorder="1" applyAlignment="1">
      <alignment vertical="top"/>
    </xf>
    <xf numFmtId="166" fontId="49" fillId="0" borderId="38" xfId="0" applyNumberFormat="1" applyFont="1" applyBorder="1" applyAlignment="1">
      <alignment vertical="top"/>
    </xf>
    <xf numFmtId="165" fontId="61" fillId="33" borderId="36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63" fillId="0" borderId="10" xfId="0" applyFont="1" applyBorder="1" applyAlignment="1">
      <alignment horizontal="left"/>
    </xf>
    <xf numFmtId="0" fontId="27" fillId="0" borderId="0" xfId="0" applyFont="1" applyAlignment="1">
      <alignment horizontal="left" vertical="center" indent="2"/>
    </xf>
    <xf numFmtId="0" fontId="27" fillId="0" borderId="0" xfId="0" applyFont="1" applyAlignment="1">
      <alignment vertical="center"/>
    </xf>
    <xf numFmtId="0" fontId="63" fillId="0" borderId="39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 indent="2"/>
    </xf>
    <xf numFmtId="0" fontId="27" fillId="0" borderId="12" xfId="0" applyFont="1" applyBorder="1" applyAlignment="1">
      <alignment vertical="center"/>
    </xf>
    <xf numFmtId="0" fontId="64" fillId="0" borderId="0" xfId="0" applyFont="1" applyAlignment="1">
      <alignment vertical="center"/>
    </xf>
    <xf numFmtId="0" fontId="0" fillId="0" borderId="0" xfId="0" applyFont="1" applyAlignment="1">
      <alignment horizontal="left" vertical="center" indent="2"/>
    </xf>
    <xf numFmtId="167" fontId="0" fillId="0" borderId="10" xfId="0" applyNumberFormat="1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0" fillId="0" borderId="10" xfId="0" applyFont="1" applyBorder="1" applyAlignment="1">
      <alignment horizontal="left" vertical="center"/>
    </xf>
    <xf numFmtId="0" fontId="0" fillId="0" borderId="0" xfId="0" applyFont="1" applyAlignment="1"/>
    <xf numFmtId="0" fontId="30" fillId="33" borderId="44" xfId="0" applyFont="1" applyFill="1" applyBorder="1" applyAlignment="1">
      <alignment horizontal="center" vertical="center" wrapText="1"/>
    </xf>
    <xf numFmtId="0" fontId="30" fillId="33" borderId="45" xfId="0" applyFont="1" applyFill="1" applyBorder="1" applyAlignment="1">
      <alignment horizontal="center" vertical="center" wrapText="1"/>
    </xf>
    <xf numFmtId="0" fontId="39" fillId="33" borderId="49" xfId="0" applyFont="1" applyFill="1" applyBorder="1" applyAlignment="1">
      <alignment horizontal="center" vertical="top" wrapText="1"/>
    </xf>
    <xf numFmtId="0" fontId="39" fillId="33" borderId="50" xfId="0" applyFont="1" applyFill="1" applyBorder="1" applyAlignment="1">
      <alignment horizontal="left" vertical="top" wrapText="1"/>
    </xf>
    <xf numFmtId="0" fontId="39" fillId="33" borderId="50" xfId="0" applyFont="1" applyFill="1" applyBorder="1" applyAlignment="1">
      <alignment horizontal="center" vertical="center" wrapText="1"/>
    </xf>
    <xf numFmtId="165" fontId="39" fillId="33" borderId="50" xfId="0" applyNumberFormat="1" applyFont="1" applyFill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top" wrapText="1"/>
    </xf>
    <xf numFmtId="0" fontId="0" fillId="0" borderId="50" xfId="0" applyFont="1" applyBorder="1" applyAlignment="1">
      <alignment horizontal="left" vertical="top" wrapText="1"/>
    </xf>
    <xf numFmtId="0" fontId="0" fillId="35" borderId="51" xfId="0" applyFont="1" applyFill="1" applyBorder="1" applyAlignment="1">
      <alignment horizontal="left" vertical="top" wrapText="1" indent="1"/>
    </xf>
    <xf numFmtId="165" fontId="0" fillId="0" borderId="50" xfId="0" applyNumberFormat="1" applyFont="1" applyBorder="1" applyAlignment="1">
      <alignment horizontal="center" vertical="top"/>
    </xf>
    <xf numFmtId="0" fontId="0" fillId="0" borderId="50" xfId="0" applyFont="1" applyBorder="1" applyAlignment="1">
      <alignment horizontal="center" vertical="top"/>
    </xf>
    <xf numFmtId="165" fontId="0" fillId="0" borderId="50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horizontal="right" vertical="top"/>
    </xf>
    <xf numFmtId="167" fontId="0" fillId="0" borderId="50" xfId="0" applyNumberFormat="1" applyFont="1" applyBorder="1" applyAlignment="1">
      <alignment horizontal="center" vertical="top"/>
    </xf>
    <xf numFmtId="167" fontId="39" fillId="33" borderId="50" xfId="0" applyNumberFormat="1" applyFont="1" applyFill="1" applyBorder="1" applyAlignment="1">
      <alignment horizontal="center" vertical="center" wrapText="1"/>
    </xf>
    <xf numFmtId="0" fontId="0" fillId="0" borderId="49" xfId="0" applyFont="1" applyBorder="1" applyAlignment="1">
      <alignment horizontal="left" vertical="top" wrapText="1"/>
    </xf>
    <xf numFmtId="0" fontId="0" fillId="35" borderId="0" xfId="0" applyFont="1" applyFill="1" applyBorder="1" applyAlignment="1">
      <alignment horizontal="left" vertical="top" wrapText="1" indent="1"/>
    </xf>
    <xf numFmtId="0" fontId="0" fillId="34" borderId="22" xfId="0" applyFont="1" applyFill="1" applyBorder="1" applyAlignment="1">
      <alignment horizontal="left" vertical="top" wrapText="1"/>
    </xf>
    <xf numFmtId="0" fontId="53" fillId="0" borderId="0" xfId="0" applyFont="1" applyAlignment="1">
      <alignment horizontal="center" vertical="top"/>
    </xf>
    <xf numFmtId="0" fontId="0" fillId="34" borderId="22" xfId="0" applyFont="1" applyFill="1" applyBorder="1" applyAlignment="1">
      <alignment horizontal="left" vertical="top" wrapText="1"/>
    </xf>
    <xf numFmtId="0" fontId="53" fillId="0" borderId="0" xfId="0" applyFont="1" applyAlignment="1">
      <alignment horizontal="center" vertical="top"/>
    </xf>
    <xf numFmtId="0" fontId="0" fillId="0" borderId="0" xfId="0" applyFont="1" applyAlignment="1">
      <alignment horizontal="left" vertical="top"/>
    </xf>
    <xf numFmtId="0" fontId="0" fillId="0" borderId="10" xfId="0" applyFont="1" applyBorder="1" applyAlignment="1">
      <alignment horizontal="left" vertical="top" wrapText="1"/>
    </xf>
    <xf numFmtId="0" fontId="0" fillId="34" borderId="22" xfId="0" applyFont="1" applyFill="1" applyBorder="1" applyAlignment="1">
      <alignment horizontal="left" vertical="top" wrapText="1"/>
    </xf>
    <xf numFmtId="0" fontId="0" fillId="34" borderId="24" xfId="0" applyFont="1" applyFill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0" fillId="0" borderId="22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24" fillId="0" borderId="0" xfId="0" applyFont="1" applyAlignment="1">
      <alignment horizontal="left" vertical="top" wrapText="1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center" vertical="top" wrapText="1"/>
    </xf>
    <xf numFmtId="0" fontId="0" fillId="0" borderId="10" xfId="0" applyFont="1" applyBorder="1" applyAlignment="1">
      <alignment horizontal="left" wrapText="1"/>
    </xf>
    <xf numFmtId="0" fontId="28" fillId="0" borderId="11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left" wrapText="1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52" fillId="33" borderId="27" xfId="0" applyFont="1" applyFill="1" applyBorder="1" applyAlignment="1">
      <alignment horizontal="center" vertical="center" wrapText="1"/>
    </xf>
    <xf numFmtId="0" fontId="52" fillId="33" borderId="28" xfId="0" applyFont="1" applyFill="1" applyBorder="1" applyAlignment="1">
      <alignment horizontal="center" vertical="center" wrapText="1"/>
    </xf>
    <xf numFmtId="0" fontId="56" fillId="33" borderId="27" xfId="0" applyFont="1" applyFill="1" applyBorder="1" applyAlignment="1">
      <alignment horizontal="center" vertical="center" wrapText="1"/>
    </xf>
    <xf numFmtId="0" fontId="56" fillId="33" borderId="28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57" fillId="33" borderId="31" xfId="0" applyFont="1" applyFill="1" applyBorder="1" applyAlignment="1">
      <alignment horizontal="center" vertical="center"/>
    </xf>
    <xf numFmtId="0" fontId="57" fillId="33" borderId="32" xfId="0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top"/>
    </xf>
    <xf numFmtId="0" fontId="55" fillId="33" borderId="27" xfId="0" applyFont="1" applyFill="1" applyBorder="1" applyAlignment="1">
      <alignment horizontal="center" vertical="center" wrapText="1"/>
    </xf>
    <xf numFmtId="0" fontId="55" fillId="33" borderId="28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left" vertical="top"/>
    </xf>
    <xf numFmtId="44" fontId="0" fillId="0" borderId="22" xfId="1" applyFont="1" applyBorder="1" applyAlignment="1">
      <alignment horizontal="left" vertical="top"/>
    </xf>
    <xf numFmtId="44" fontId="18" fillId="0" borderId="22" xfId="1" applyFont="1" applyBorder="1" applyAlignment="1">
      <alignment horizontal="left" vertical="top"/>
    </xf>
    <xf numFmtId="167" fontId="39" fillId="33" borderId="21" xfId="1" applyNumberFormat="1" applyFont="1" applyFill="1" applyBorder="1" applyAlignment="1">
      <alignment horizontal="center" vertical="center" wrapText="1"/>
    </xf>
    <xf numFmtId="167" fontId="39" fillId="33" borderId="24" xfId="1" applyNumberFormat="1" applyFont="1" applyFill="1" applyBorder="1" applyAlignment="1">
      <alignment horizontal="center" vertical="center" wrapText="1"/>
    </xf>
    <xf numFmtId="167" fontId="0" fillId="0" borderId="21" xfId="0" applyNumberFormat="1" applyFont="1" applyBorder="1" applyAlignment="1">
      <alignment horizontal="center" vertical="top" wrapText="1"/>
    </xf>
    <xf numFmtId="167" fontId="0" fillId="0" borderId="24" xfId="0" applyNumberFormat="1" applyFont="1" applyBorder="1" applyAlignment="1">
      <alignment horizontal="center" vertical="top" wrapText="1"/>
    </xf>
    <xf numFmtId="0" fontId="66" fillId="33" borderId="21" xfId="0" applyFont="1" applyFill="1" applyBorder="1" applyAlignment="1">
      <alignment horizontal="center" wrapText="1"/>
    </xf>
    <xf numFmtId="0" fontId="66" fillId="33" borderId="22" xfId="0" applyFont="1" applyFill="1" applyBorder="1" applyAlignment="1">
      <alignment horizontal="center" wrapText="1"/>
    </xf>
    <xf numFmtId="0" fontId="66" fillId="33" borderId="24" xfId="0" applyFont="1" applyFill="1" applyBorder="1" applyAlignment="1">
      <alignment horizontal="center" wrapText="1"/>
    </xf>
    <xf numFmtId="0" fontId="0" fillId="0" borderId="21" xfId="0" applyFont="1" applyBorder="1" applyAlignment="1">
      <alignment horizontal="center" vertical="top" wrapText="1"/>
    </xf>
    <xf numFmtId="0" fontId="0" fillId="0" borderId="24" xfId="0" applyFont="1" applyBorder="1" applyAlignment="1">
      <alignment horizontal="center" vertical="top" wrapText="1"/>
    </xf>
    <xf numFmtId="165" fontId="0" fillId="0" borderId="52" xfId="0" applyNumberFormat="1" applyFont="1" applyBorder="1" applyAlignment="1">
      <alignment horizontal="right" vertical="center" wrapText="1"/>
    </xf>
    <xf numFmtId="165" fontId="0" fillId="0" borderId="51" xfId="0" applyNumberFormat="1" applyFont="1" applyBorder="1" applyAlignment="1">
      <alignment horizontal="right" vertical="center" wrapText="1"/>
    </xf>
    <xf numFmtId="165" fontId="39" fillId="33" borderId="21" xfId="1" applyNumberFormat="1" applyFont="1" applyFill="1" applyBorder="1" applyAlignment="1">
      <alignment horizontal="center" vertical="center" wrapText="1"/>
    </xf>
    <xf numFmtId="165" fontId="39" fillId="33" borderId="24" xfId="1" applyNumberFormat="1" applyFont="1" applyFill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wrapText="1"/>
    </xf>
    <xf numFmtId="0" fontId="65" fillId="0" borderId="11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left" vertical="center" wrapText="1"/>
    </xf>
    <xf numFmtId="0" fontId="22" fillId="33" borderId="27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40" xfId="0" applyFont="1" applyFill="1" applyBorder="1" applyAlignment="1">
      <alignment horizontal="center" vertical="center" wrapText="1"/>
    </xf>
    <xf numFmtId="0" fontId="22" fillId="33" borderId="41" xfId="0" applyFont="1" applyFill="1" applyBorder="1" applyAlignment="1">
      <alignment horizontal="center" vertical="center" wrapText="1"/>
    </xf>
    <xf numFmtId="0" fontId="22" fillId="33" borderId="42" xfId="0" applyFont="1" applyFill="1" applyBorder="1" applyAlignment="1">
      <alignment horizontal="center" vertical="center" wrapText="1"/>
    </xf>
    <xf numFmtId="0" fontId="22" fillId="33" borderId="43" xfId="0" applyFont="1" applyFill="1" applyBorder="1" applyAlignment="1">
      <alignment horizontal="center" vertical="center" wrapText="1"/>
    </xf>
    <xf numFmtId="0" fontId="30" fillId="33" borderId="46" xfId="0" applyFont="1" applyFill="1" applyBorder="1" applyAlignment="1">
      <alignment horizontal="center" vertical="center" wrapText="1"/>
    </xf>
    <xf numFmtId="0" fontId="30" fillId="33" borderId="47" xfId="0" applyFont="1" applyFill="1" applyBorder="1" applyAlignment="1">
      <alignment horizontal="center" vertical="center" wrapText="1"/>
    </xf>
    <xf numFmtId="0" fontId="0" fillId="0" borderId="48" xfId="0" applyFont="1" applyBorder="1" applyAlignment="1">
      <alignment horizontal="left"/>
    </xf>
    <xf numFmtId="0" fontId="39" fillId="33" borderId="21" xfId="1" applyNumberFormat="1" applyFont="1" applyFill="1" applyBorder="1" applyAlignment="1">
      <alignment horizontal="center" vertical="center" wrapText="1"/>
    </xf>
    <xf numFmtId="0" fontId="39" fillId="33" borderId="24" xfId="1" applyNumberFormat="1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wrapText="1"/>
    </xf>
    <xf numFmtId="0" fontId="0" fillId="0" borderId="10" xfId="0" applyFont="1" applyBorder="1" applyAlignment="1">
      <alignment horizontal="left" vertical="center"/>
    </xf>
    <xf numFmtId="0" fontId="0" fillId="0" borderId="0" xfId="0" applyFont="1" applyAlignment="1">
      <alignment horizontal="left" vertical="center" indent="2"/>
    </xf>
    <xf numFmtId="0" fontId="0" fillId="0" borderId="22" xfId="0" applyFont="1" applyBorder="1" applyAlignment="1">
      <alignment horizontal="left" vertical="center"/>
    </xf>
    <xf numFmtId="0" fontId="18" fillId="0" borderId="53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39" fillId="36" borderId="26" xfId="0" applyFont="1" applyFill="1" applyBorder="1" applyAlignment="1">
      <alignment horizontal="left" vertical="top" wrapText="1" indent="1"/>
    </xf>
    <xf numFmtId="0" fontId="39" fillId="36" borderId="26" xfId="0" applyFont="1" applyFill="1" applyBorder="1" applyAlignment="1">
      <alignment horizontal="center" vertical="top" wrapText="1"/>
    </xf>
    <xf numFmtId="3" fontId="39" fillId="36" borderId="26" xfId="0" applyNumberFormat="1" applyFont="1" applyFill="1" applyBorder="1" applyAlignment="1">
      <alignment horizontal="right" vertical="top"/>
    </xf>
    <xf numFmtId="0" fontId="48" fillId="36" borderId="34" xfId="0" applyFont="1" applyFill="1" applyBorder="1" applyAlignment="1">
      <alignment horizontal="left" vertical="top" wrapText="1"/>
    </xf>
    <xf numFmtId="0" fontId="48" fillId="36" borderId="34" xfId="0" applyFont="1" applyFill="1" applyBorder="1" applyAlignment="1">
      <alignment horizontal="center" vertical="top" wrapText="1"/>
    </xf>
    <xf numFmtId="3" fontId="48" fillId="36" borderId="34" xfId="0" applyNumberFormat="1" applyFont="1" applyFill="1" applyBorder="1" applyAlignment="1">
      <alignment horizontal="center" vertical="top"/>
    </xf>
  </cellXfs>
  <cellStyles count="44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Денежный" xfId="1" builtinId="4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9"/>
  <sheetViews>
    <sheetView showGridLines="0" zoomScaleNormal="100" workbookViewId="0">
      <selection activeCell="F11" sqref="F11"/>
    </sheetView>
  </sheetViews>
  <sheetFormatPr defaultRowHeight="12.75" outlineLevelRow="1" x14ac:dyDescent="0.2"/>
  <cols>
    <col min="1" max="1" width="8.83203125" customWidth="1"/>
    <col min="2" max="2" width="27.83203125" customWidth="1"/>
    <col min="3" max="3" width="72.6640625" customWidth="1"/>
    <col min="4" max="4" width="16.83203125" customWidth="1"/>
    <col min="5" max="7" width="14.83203125" customWidth="1"/>
  </cols>
  <sheetData>
    <row r="1" spans="1:12" s="1" customFormat="1" x14ac:dyDescent="0.2">
      <c r="A1" s="2"/>
      <c r="B1" s="2"/>
      <c r="C1" s="2"/>
      <c r="D1" s="2"/>
      <c r="E1" s="3"/>
      <c r="F1" s="4" t="s">
        <v>0</v>
      </c>
      <c r="G1" s="6" t="s">
        <v>1</v>
      </c>
      <c r="H1" s="2"/>
      <c r="I1" s="2"/>
      <c r="J1" s="2"/>
      <c r="K1" s="2"/>
      <c r="L1" s="2"/>
    </row>
    <row r="2" spans="1:12" ht="28.5" customHeight="1" x14ac:dyDescent="0.2">
      <c r="A2" s="7" t="s">
        <v>2</v>
      </c>
      <c r="B2" s="7"/>
      <c r="C2" s="147" t="s">
        <v>312</v>
      </c>
      <c r="D2" s="147"/>
      <c r="E2" s="147"/>
      <c r="F2" s="147"/>
      <c r="G2" s="147"/>
      <c r="H2" s="9"/>
      <c r="I2" s="9"/>
      <c r="J2" s="9"/>
      <c r="K2" s="9"/>
      <c r="L2" s="9"/>
    </row>
    <row r="3" spans="1:12" s="1" customFormat="1" outlineLevel="1" x14ac:dyDescent="0.2">
      <c r="A3" s="10" t="s">
        <v>4</v>
      </c>
      <c r="B3" s="10"/>
      <c r="C3" s="148" t="s">
        <v>5</v>
      </c>
      <c r="D3" s="148"/>
      <c r="E3" s="148"/>
      <c r="F3" s="148"/>
      <c r="G3" s="148"/>
      <c r="H3" s="11"/>
      <c r="I3" s="11"/>
      <c r="J3" s="11"/>
      <c r="K3" s="11"/>
      <c r="L3" s="11"/>
    </row>
    <row r="4" spans="1:12" ht="21.95" customHeight="1" x14ac:dyDescent="0.2">
      <c r="A4" s="7" t="s">
        <v>6</v>
      </c>
      <c r="B4" s="7"/>
      <c r="C4" s="147" t="s">
        <v>7</v>
      </c>
      <c r="D4" s="147"/>
      <c r="E4" s="147"/>
      <c r="F4" s="147"/>
      <c r="G4" s="147"/>
      <c r="H4" s="9"/>
      <c r="I4" s="9"/>
      <c r="J4" s="9"/>
      <c r="K4" s="9"/>
      <c r="L4" s="9"/>
    </row>
    <row r="5" spans="1:12" s="1" customFormat="1" outlineLevel="1" x14ac:dyDescent="0.2">
      <c r="A5" s="10" t="s">
        <v>8</v>
      </c>
      <c r="B5" s="10"/>
      <c r="C5" s="148" t="s">
        <v>9</v>
      </c>
      <c r="D5" s="148"/>
      <c r="E5" s="148"/>
      <c r="F5" s="148"/>
      <c r="G5" s="148"/>
      <c r="H5" s="11"/>
      <c r="I5" s="11"/>
      <c r="J5" s="11"/>
      <c r="K5" s="11"/>
      <c r="L5" s="11"/>
    </row>
    <row r="6" spans="1:12" s="1" customFormat="1" ht="18" customHeight="1" x14ac:dyDescent="0.25">
      <c r="A6" s="12"/>
      <c r="B6" s="12"/>
      <c r="C6" s="13" t="s">
        <v>10</v>
      </c>
      <c r="D6" s="149" t="s">
        <v>11</v>
      </c>
      <c r="E6" s="149"/>
      <c r="F6" s="149"/>
      <c r="G6" s="149"/>
      <c r="H6" s="2"/>
      <c r="I6" s="2"/>
      <c r="J6" s="2"/>
      <c r="K6" s="2"/>
      <c r="L6" s="2"/>
    </row>
    <row r="7" spans="1:12" s="1" customFormat="1" ht="15" x14ac:dyDescent="0.2">
      <c r="A7" s="2"/>
      <c r="B7" s="150" t="s">
        <v>12</v>
      </c>
      <c r="C7" s="150"/>
      <c r="D7" s="150"/>
      <c r="E7" s="150"/>
      <c r="F7" s="150"/>
      <c r="G7" s="150"/>
      <c r="H7" s="2"/>
      <c r="I7" s="2"/>
      <c r="J7" s="2"/>
      <c r="K7" s="2"/>
      <c r="L7" s="2"/>
    </row>
    <row r="8" spans="1:12" s="1" customFormat="1" ht="21.95" customHeight="1" x14ac:dyDescent="0.2">
      <c r="A8" s="14" t="s">
        <v>13</v>
      </c>
      <c r="B8" s="151" t="s">
        <v>14</v>
      </c>
      <c r="C8" s="151"/>
      <c r="D8" s="151"/>
      <c r="E8" s="151"/>
      <c r="F8" s="151"/>
      <c r="G8" s="151"/>
      <c r="H8" s="2"/>
      <c r="I8" s="2"/>
      <c r="J8" s="2"/>
      <c r="K8" s="2"/>
      <c r="L8" s="2"/>
    </row>
    <row r="9" spans="1:12" s="1" customFormat="1" ht="18" customHeight="1" x14ac:dyDescent="0.2">
      <c r="A9" s="15"/>
      <c r="B9" s="152" t="s">
        <v>15</v>
      </c>
      <c r="C9" s="152"/>
      <c r="D9" s="152"/>
      <c r="E9" s="152"/>
      <c r="F9" s="152"/>
      <c r="G9" s="152"/>
      <c r="H9" s="2"/>
      <c r="I9" s="2"/>
      <c r="J9" s="2"/>
      <c r="K9" s="2"/>
      <c r="L9" s="2"/>
    </row>
    <row r="10" spans="1:12" s="1" customFormat="1" x14ac:dyDescent="0.2">
      <c r="A10" s="16" t="s">
        <v>16</v>
      </c>
      <c r="B10" s="16"/>
      <c r="C10" s="147" t="s">
        <v>17</v>
      </c>
      <c r="D10" s="147"/>
      <c r="E10" s="147"/>
      <c r="F10" s="147"/>
      <c r="G10" s="147"/>
      <c r="H10" s="2"/>
      <c r="I10" s="2"/>
      <c r="J10" s="2"/>
      <c r="K10" s="2"/>
      <c r="L10" s="2"/>
    </row>
    <row r="11" spans="1:12" ht="21.95" customHeight="1" x14ac:dyDescent="0.2">
      <c r="A11" s="8"/>
      <c r="B11" s="8"/>
      <c r="C11" s="17" t="s">
        <v>18</v>
      </c>
      <c r="D11" s="17"/>
      <c r="E11" s="17"/>
      <c r="F11" s="18">
        <v>146140.19099999999</v>
      </c>
      <c r="G11" s="19" t="s">
        <v>19</v>
      </c>
      <c r="H11" s="8"/>
      <c r="I11" s="8"/>
      <c r="J11" s="8"/>
      <c r="K11" s="8"/>
      <c r="L11" s="8"/>
    </row>
    <row r="12" spans="1:12" hidden="1" outlineLevel="1" x14ac:dyDescent="0.2">
      <c r="A12" s="8"/>
      <c r="B12" s="8"/>
      <c r="C12" s="20"/>
      <c r="D12" s="20" t="s">
        <v>20</v>
      </c>
      <c r="E12" s="20"/>
      <c r="F12" s="21"/>
      <c r="G12" s="22"/>
      <c r="H12" s="8"/>
      <c r="I12" s="8"/>
      <c r="J12" s="8"/>
      <c r="K12" s="8"/>
      <c r="L12" s="8"/>
    </row>
    <row r="13" spans="1:12" hidden="1" outlineLevel="1" x14ac:dyDescent="0.2">
      <c r="A13" s="8"/>
      <c r="B13" s="8"/>
      <c r="C13" s="5"/>
      <c r="D13" s="23" t="s">
        <v>21</v>
      </c>
      <c r="E13" s="23"/>
      <c r="F13" s="24" t="s">
        <v>321</v>
      </c>
      <c r="G13" s="25" t="s">
        <v>19</v>
      </c>
      <c r="H13" s="8"/>
      <c r="I13" s="8"/>
      <c r="J13" s="8"/>
      <c r="K13" s="8"/>
      <c r="L13" s="8"/>
    </row>
    <row r="14" spans="1:12" collapsed="1" x14ac:dyDescent="0.2">
      <c r="A14" s="8"/>
      <c r="B14" s="8"/>
      <c r="C14" s="26" t="s">
        <v>22</v>
      </c>
      <c r="D14" s="26"/>
      <c r="E14" s="26"/>
      <c r="F14" s="27" t="s">
        <v>279</v>
      </c>
      <c r="G14" s="19" t="s">
        <v>19</v>
      </c>
      <c r="H14" s="8"/>
      <c r="I14" s="8"/>
      <c r="J14" s="8"/>
      <c r="K14" s="8"/>
      <c r="L14" s="8"/>
    </row>
    <row r="15" spans="1:12" x14ac:dyDescent="0.2">
      <c r="A15" s="8"/>
      <c r="B15" s="8"/>
      <c r="C15" s="26" t="s">
        <v>23</v>
      </c>
      <c r="D15" s="26"/>
      <c r="E15" s="26"/>
      <c r="F15" s="27" t="s">
        <v>280</v>
      </c>
      <c r="G15" s="27" t="s">
        <v>24</v>
      </c>
      <c r="H15" s="8"/>
      <c r="I15" s="8"/>
      <c r="J15" s="8"/>
      <c r="K15" s="8"/>
      <c r="L15" s="8"/>
    </row>
    <row r="16" spans="1:12" ht="21.95" customHeight="1" x14ac:dyDescent="0.2">
      <c r="A16" s="153" t="s">
        <v>25</v>
      </c>
      <c r="B16" s="153"/>
      <c r="C16" s="153"/>
      <c r="D16" s="153"/>
      <c r="E16" s="153"/>
      <c r="F16" s="153"/>
      <c r="G16" s="153"/>
      <c r="H16" s="8"/>
      <c r="I16" s="8"/>
      <c r="J16" s="8"/>
      <c r="K16" s="8"/>
      <c r="L16" s="8"/>
    </row>
    <row r="17" spans="1:12" s="28" customFormat="1" ht="49.7" customHeight="1" x14ac:dyDescent="0.2">
      <c r="A17" s="29" t="s">
        <v>26</v>
      </c>
      <c r="B17" s="30" t="s">
        <v>27</v>
      </c>
      <c r="C17" s="30" t="s">
        <v>28</v>
      </c>
      <c r="D17" s="30" t="s">
        <v>29</v>
      </c>
      <c r="E17" s="30" t="s">
        <v>30</v>
      </c>
      <c r="F17" s="30" t="s">
        <v>31</v>
      </c>
      <c r="G17" s="30" t="s">
        <v>32</v>
      </c>
      <c r="H17" s="31"/>
      <c r="I17" s="31"/>
      <c r="J17" s="31"/>
      <c r="K17" s="31"/>
      <c r="L17" s="31"/>
    </row>
    <row r="18" spans="1:12" s="32" customFormat="1" x14ac:dyDescent="0.2">
      <c r="A18" s="33">
        <v>1</v>
      </c>
      <c r="B18" s="34">
        <v>2</v>
      </c>
      <c r="C18" s="34">
        <v>3</v>
      </c>
      <c r="D18" s="34">
        <v>4</v>
      </c>
      <c r="E18" s="34">
        <v>5</v>
      </c>
      <c r="F18" s="34">
        <v>6</v>
      </c>
      <c r="G18" s="34">
        <v>7</v>
      </c>
      <c r="H18" s="12"/>
      <c r="I18" s="12"/>
      <c r="J18" s="12"/>
      <c r="K18" s="12"/>
      <c r="L18" s="12"/>
    </row>
    <row r="19" spans="1:12" x14ac:dyDescent="0.2">
      <c r="A19" s="154"/>
      <c r="B19" s="155"/>
      <c r="C19" s="155"/>
      <c r="D19" s="155"/>
      <c r="E19" s="155"/>
      <c r="F19" s="155"/>
      <c r="G19" s="156"/>
    </row>
    <row r="20" spans="1:12" ht="15" x14ac:dyDescent="0.2">
      <c r="A20" s="35"/>
      <c r="B20" s="36"/>
      <c r="C20" s="37" t="s">
        <v>33</v>
      </c>
      <c r="D20" s="38"/>
      <c r="E20" s="39"/>
      <c r="F20" s="39"/>
      <c r="G20" s="40" t="s">
        <v>322</v>
      </c>
      <c r="H20" s="8"/>
      <c r="I20" s="8"/>
      <c r="J20" s="8"/>
      <c r="K20" s="8"/>
      <c r="L20" s="8"/>
    </row>
    <row r="21" spans="1:12" s="1" customFormat="1" outlineLevel="1" x14ac:dyDescent="0.2">
      <c r="A21" s="41"/>
      <c r="B21" s="42"/>
      <c r="C21" s="43" t="s">
        <v>34</v>
      </c>
      <c r="D21" s="44"/>
      <c r="E21" s="45"/>
      <c r="F21" s="45"/>
      <c r="G21" s="46"/>
      <c r="H21" s="2"/>
      <c r="I21" s="2"/>
      <c r="J21" s="2"/>
      <c r="K21" s="2"/>
      <c r="L21" s="2"/>
    </row>
    <row r="22" spans="1:12" s="1" customFormat="1" outlineLevel="1" x14ac:dyDescent="0.2">
      <c r="A22" s="47"/>
      <c r="B22" s="48"/>
      <c r="C22" s="49" t="s">
        <v>35</v>
      </c>
      <c r="D22" s="50" t="s">
        <v>36</v>
      </c>
      <c r="E22" s="51"/>
      <c r="F22" s="51"/>
      <c r="G22" s="52">
        <v>56236055</v>
      </c>
      <c r="H22" s="2"/>
      <c r="I22" s="2"/>
      <c r="J22" s="2"/>
      <c r="K22" s="2"/>
      <c r="L22" s="2"/>
    </row>
    <row r="23" spans="1:12" s="1" customFormat="1" outlineLevel="1" x14ac:dyDescent="0.2">
      <c r="A23" s="41"/>
      <c r="B23" s="42"/>
      <c r="C23" s="43" t="s">
        <v>37</v>
      </c>
      <c r="D23" s="44" t="s">
        <v>36</v>
      </c>
      <c r="E23" s="45"/>
      <c r="F23" s="45"/>
      <c r="G23" s="46">
        <v>27527313</v>
      </c>
      <c r="H23" s="2"/>
      <c r="I23" s="2"/>
      <c r="J23" s="2"/>
      <c r="K23" s="2"/>
      <c r="L23" s="2"/>
    </row>
    <row r="24" spans="1:12" s="1" customFormat="1" outlineLevel="1" x14ac:dyDescent="0.2">
      <c r="A24" s="47"/>
      <c r="B24" s="48"/>
      <c r="C24" s="49" t="s">
        <v>38</v>
      </c>
      <c r="D24" s="50" t="s">
        <v>36</v>
      </c>
      <c r="E24" s="51"/>
      <c r="F24" s="51"/>
      <c r="G24" s="52">
        <v>26302660</v>
      </c>
      <c r="H24" s="2"/>
      <c r="I24" s="2"/>
      <c r="J24" s="2"/>
      <c r="K24" s="2"/>
      <c r="L24" s="2"/>
    </row>
    <row r="25" spans="1:12" s="1" customFormat="1" outlineLevel="1" x14ac:dyDescent="0.2">
      <c r="A25" s="41"/>
      <c r="B25" s="42"/>
      <c r="C25" s="43" t="s">
        <v>39</v>
      </c>
      <c r="D25" s="44" t="s">
        <v>36</v>
      </c>
      <c r="E25" s="45"/>
      <c r="F25" s="45"/>
      <c r="G25" s="46">
        <v>8566888</v>
      </c>
      <c r="H25" s="2"/>
      <c r="I25" s="2"/>
      <c r="J25" s="2"/>
      <c r="K25" s="2"/>
      <c r="L25" s="2"/>
    </row>
    <row r="26" spans="1:12" s="1" customFormat="1" outlineLevel="1" x14ac:dyDescent="0.2">
      <c r="A26" s="47"/>
      <c r="B26" s="48"/>
      <c r="C26" s="49" t="s">
        <v>40</v>
      </c>
      <c r="D26" s="50" t="s">
        <v>36</v>
      </c>
      <c r="E26" s="51"/>
      <c r="F26" s="51"/>
      <c r="G26" s="52">
        <v>63220021</v>
      </c>
      <c r="H26" s="2"/>
      <c r="I26" s="2"/>
      <c r="J26" s="2"/>
      <c r="K26" s="2"/>
      <c r="L26" s="2"/>
    </row>
    <row r="27" spans="1:12" s="1" customFormat="1" outlineLevel="1" x14ac:dyDescent="0.2">
      <c r="A27" s="47"/>
      <c r="B27" s="48"/>
      <c r="C27" s="49" t="s">
        <v>41</v>
      </c>
      <c r="D27" s="50" t="s">
        <v>36</v>
      </c>
      <c r="E27" s="51"/>
      <c r="F27" s="51"/>
      <c r="G27" s="52">
        <v>381497</v>
      </c>
      <c r="H27" s="2"/>
      <c r="I27" s="2"/>
      <c r="J27" s="2"/>
      <c r="K27" s="2"/>
      <c r="L27" s="2"/>
    </row>
    <row r="28" spans="1:12" s="1" customFormat="1" outlineLevel="1" x14ac:dyDescent="0.2">
      <c r="A28" s="47"/>
      <c r="B28" s="48"/>
      <c r="C28" s="49" t="s">
        <v>42</v>
      </c>
      <c r="D28" s="50" t="s">
        <v>43</v>
      </c>
      <c r="E28" s="53">
        <v>9308</v>
      </c>
      <c r="F28" s="51"/>
      <c r="G28" s="52"/>
      <c r="H28" s="2"/>
      <c r="I28" s="2"/>
      <c r="J28" s="2"/>
      <c r="K28" s="2"/>
      <c r="L28" s="2"/>
    </row>
    <row r="29" spans="1:12" s="1" customFormat="1" x14ac:dyDescent="0.2">
      <c r="A29" s="144"/>
      <c r="B29" s="145"/>
      <c r="C29" s="145"/>
      <c r="D29" s="145"/>
      <c r="E29" s="145"/>
      <c r="F29" s="145"/>
      <c r="G29" s="146"/>
      <c r="H29" s="2"/>
      <c r="I29" s="2"/>
      <c r="J29" s="2"/>
      <c r="K29" s="2"/>
      <c r="L29" s="2"/>
    </row>
    <row r="30" spans="1:12" ht="15" x14ac:dyDescent="0.2">
      <c r="A30" s="35"/>
      <c r="B30" s="36" t="s">
        <v>44</v>
      </c>
      <c r="C30" s="37" t="s">
        <v>45</v>
      </c>
      <c r="D30" s="38"/>
      <c r="E30" s="39"/>
      <c r="F30" s="39"/>
      <c r="G30" s="40" t="s">
        <v>305</v>
      </c>
      <c r="H30" s="8"/>
      <c r="I30" s="8"/>
      <c r="J30" s="8"/>
      <c r="K30" s="8"/>
      <c r="L30" s="8"/>
    </row>
    <row r="31" spans="1:12" s="1" customFormat="1" outlineLevel="1" x14ac:dyDescent="0.2">
      <c r="A31" s="41"/>
      <c r="B31" s="42"/>
      <c r="C31" s="43" t="s">
        <v>34</v>
      </c>
      <c r="D31" s="44"/>
      <c r="E31" s="45"/>
      <c r="F31" s="45"/>
      <c r="G31" s="46"/>
      <c r="H31" s="2"/>
      <c r="I31" s="2"/>
      <c r="J31" s="2"/>
      <c r="K31" s="2"/>
      <c r="L31" s="2"/>
    </row>
    <row r="32" spans="1:12" s="1" customFormat="1" outlineLevel="1" x14ac:dyDescent="0.2">
      <c r="A32" s="47"/>
      <c r="B32" s="48"/>
      <c r="C32" s="49" t="s">
        <v>35</v>
      </c>
      <c r="D32" s="50" t="s">
        <v>36</v>
      </c>
      <c r="E32" s="51"/>
      <c r="F32" s="51"/>
      <c r="G32" s="52">
        <v>20879957</v>
      </c>
      <c r="H32" s="2"/>
      <c r="I32" s="2"/>
      <c r="J32" s="2"/>
      <c r="K32" s="2"/>
      <c r="L32" s="2"/>
    </row>
    <row r="33" spans="1:12" s="1" customFormat="1" outlineLevel="1" x14ac:dyDescent="0.2">
      <c r="A33" s="41"/>
      <c r="B33" s="42"/>
      <c r="C33" s="43" t="s">
        <v>37</v>
      </c>
      <c r="D33" s="44" t="s">
        <v>36</v>
      </c>
      <c r="E33" s="45"/>
      <c r="F33" s="45"/>
      <c r="G33" s="46">
        <v>10223193</v>
      </c>
      <c r="H33" s="2"/>
      <c r="I33" s="2"/>
      <c r="J33" s="2"/>
      <c r="K33" s="2"/>
      <c r="L33" s="2"/>
    </row>
    <row r="34" spans="1:12" s="1" customFormat="1" outlineLevel="1" x14ac:dyDescent="0.2">
      <c r="A34" s="47"/>
      <c r="B34" s="48"/>
      <c r="C34" s="49" t="s">
        <v>38</v>
      </c>
      <c r="D34" s="50" t="s">
        <v>36</v>
      </c>
      <c r="E34" s="51"/>
      <c r="F34" s="51"/>
      <c r="G34" s="52">
        <v>11315825</v>
      </c>
      <c r="H34" s="2"/>
      <c r="I34" s="2"/>
      <c r="J34" s="2"/>
      <c r="K34" s="2"/>
      <c r="L34" s="2"/>
    </row>
    <row r="35" spans="1:12" s="1" customFormat="1" outlineLevel="1" x14ac:dyDescent="0.2">
      <c r="A35" s="41"/>
      <c r="B35" s="42"/>
      <c r="C35" s="43" t="s">
        <v>39</v>
      </c>
      <c r="D35" s="44" t="s">
        <v>36</v>
      </c>
      <c r="E35" s="45"/>
      <c r="F35" s="45"/>
      <c r="G35" s="46">
        <v>3727501</v>
      </c>
      <c r="H35" s="2"/>
      <c r="I35" s="2"/>
      <c r="J35" s="2"/>
      <c r="K35" s="2"/>
      <c r="L35" s="2"/>
    </row>
    <row r="36" spans="1:12" s="1" customFormat="1" outlineLevel="1" x14ac:dyDescent="0.2">
      <c r="A36" s="47"/>
      <c r="B36" s="48"/>
      <c r="C36" s="49" t="s">
        <v>40</v>
      </c>
      <c r="D36" s="50" t="s">
        <v>36</v>
      </c>
      <c r="E36" s="51"/>
      <c r="F36" s="51"/>
      <c r="G36" s="52">
        <v>7148309</v>
      </c>
      <c r="H36" s="2"/>
      <c r="I36" s="2"/>
      <c r="J36" s="2"/>
      <c r="K36" s="2"/>
      <c r="L36" s="2"/>
    </row>
    <row r="37" spans="1:12" s="1" customFormat="1" outlineLevel="1" x14ac:dyDescent="0.2">
      <c r="A37" s="47"/>
      <c r="B37" s="48"/>
      <c r="C37" s="49" t="s">
        <v>41</v>
      </c>
      <c r="D37" s="50" t="s">
        <v>36</v>
      </c>
      <c r="E37" s="51"/>
      <c r="F37" s="51"/>
      <c r="G37" s="52">
        <v>381497</v>
      </c>
      <c r="H37" s="2"/>
      <c r="I37" s="2"/>
      <c r="J37" s="2"/>
      <c r="K37" s="2"/>
      <c r="L37" s="2"/>
    </row>
    <row r="38" spans="1:12" s="1" customFormat="1" outlineLevel="1" x14ac:dyDescent="0.2">
      <c r="A38" s="47"/>
      <c r="B38" s="48"/>
      <c r="C38" s="49" t="s">
        <v>42</v>
      </c>
      <c r="D38" s="50" t="s">
        <v>43</v>
      </c>
      <c r="E38" s="53">
        <v>3451</v>
      </c>
      <c r="F38" s="51"/>
      <c r="G38" s="52"/>
      <c r="H38" s="2"/>
      <c r="I38" s="2"/>
      <c r="J38" s="2"/>
      <c r="K38" s="2"/>
      <c r="L38" s="2"/>
    </row>
    <row r="39" spans="1:12" s="1" customFormat="1" x14ac:dyDescent="0.2">
      <c r="A39" s="144"/>
      <c r="B39" s="145"/>
      <c r="C39" s="145"/>
      <c r="D39" s="145"/>
      <c r="E39" s="145"/>
      <c r="F39" s="145"/>
      <c r="G39" s="146"/>
      <c r="H39" s="2"/>
      <c r="I39" s="2"/>
      <c r="J39" s="2"/>
      <c r="K39" s="2"/>
      <c r="L39" s="2"/>
    </row>
    <row r="40" spans="1:12" s="1" customFormat="1" x14ac:dyDescent="0.2">
      <c r="A40" s="55"/>
      <c r="B40" s="138"/>
      <c r="C40" s="138"/>
      <c r="D40" s="138"/>
      <c r="E40" s="142" t="s">
        <v>46</v>
      </c>
      <c r="F40" s="142"/>
      <c r="G40" s="143"/>
      <c r="H40" s="2"/>
      <c r="I40" s="2"/>
      <c r="J40" s="2"/>
      <c r="K40" s="2"/>
      <c r="L40" s="2"/>
    </row>
    <row r="41" spans="1:12" s="56" customFormat="1" ht="22.5" x14ac:dyDescent="0.2">
      <c r="A41" s="57" t="s">
        <v>47</v>
      </c>
      <c r="B41" s="58" t="s">
        <v>48</v>
      </c>
      <c r="C41" s="59" t="s">
        <v>49</v>
      </c>
      <c r="D41" s="60" t="s">
        <v>50</v>
      </c>
      <c r="E41" s="61">
        <v>54</v>
      </c>
      <c r="F41" s="61">
        <v>29888</v>
      </c>
      <c r="G41" s="62">
        <v>1613952</v>
      </c>
    </row>
    <row r="42" spans="1:12" s="56" customFormat="1" ht="44.25" x14ac:dyDescent="0.2">
      <c r="A42" s="57" t="s">
        <v>51</v>
      </c>
      <c r="B42" s="58" t="s">
        <v>52</v>
      </c>
      <c r="C42" s="59" t="s">
        <v>53</v>
      </c>
      <c r="D42" s="60" t="s">
        <v>54</v>
      </c>
      <c r="E42" s="63">
        <v>118.8</v>
      </c>
      <c r="F42" s="61">
        <v>1132</v>
      </c>
      <c r="G42" s="62">
        <v>134482</v>
      </c>
    </row>
    <row r="43" spans="1:12" s="56" customFormat="1" ht="25.5" x14ac:dyDescent="0.2">
      <c r="A43" s="57" t="s">
        <v>55</v>
      </c>
      <c r="B43" s="58" t="s">
        <v>56</v>
      </c>
      <c r="C43" s="59" t="s">
        <v>57</v>
      </c>
      <c r="D43" s="60" t="s">
        <v>58</v>
      </c>
      <c r="E43" s="63">
        <v>91.8</v>
      </c>
      <c r="F43" s="61">
        <v>10615</v>
      </c>
      <c r="G43" s="62">
        <v>974457</v>
      </c>
    </row>
    <row r="44" spans="1:12" s="56" customFormat="1" ht="22.5" x14ac:dyDescent="0.2">
      <c r="A44" s="57" t="s">
        <v>59</v>
      </c>
      <c r="B44" s="58" t="s">
        <v>60</v>
      </c>
      <c r="C44" s="59" t="s">
        <v>61</v>
      </c>
      <c r="D44" s="60" t="s">
        <v>54</v>
      </c>
      <c r="E44" s="63">
        <v>151.19999999999999</v>
      </c>
      <c r="F44" s="61">
        <v>217</v>
      </c>
      <c r="G44" s="62">
        <v>32810</v>
      </c>
    </row>
    <row r="45" spans="1:12" s="56" customFormat="1" ht="22.5" x14ac:dyDescent="0.2">
      <c r="A45" s="57" t="s">
        <v>62</v>
      </c>
      <c r="B45" s="58" t="s">
        <v>63</v>
      </c>
      <c r="C45" s="59" t="s">
        <v>64</v>
      </c>
      <c r="D45" s="60" t="s">
        <v>58</v>
      </c>
      <c r="E45" s="63">
        <v>59.4</v>
      </c>
      <c r="F45" s="61">
        <v>5542</v>
      </c>
      <c r="G45" s="62">
        <v>329195</v>
      </c>
    </row>
    <row r="46" spans="1:12" s="56" customFormat="1" ht="41.25" x14ac:dyDescent="0.2">
      <c r="A46" s="57" t="s">
        <v>65</v>
      </c>
      <c r="B46" s="58" t="s">
        <v>66</v>
      </c>
      <c r="C46" s="59" t="s">
        <v>67</v>
      </c>
      <c r="D46" s="60" t="s">
        <v>68</v>
      </c>
      <c r="E46" s="63">
        <v>59.4</v>
      </c>
      <c r="F46" s="61">
        <v>821</v>
      </c>
      <c r="G46" s="62">
        <v>48767</v>
      </c>
    </row>
    <row r="47" spans="1:12" s="56" customFormat="1" ht="25.5" x14ac:dyDescent="0.2">
      <c r="A47" s="57" t="s">
        <v>69</v>
      </c>
      <c r="B47" s="58" t="s">
        <v>70</v>
      </c>
      <c r="C47" s="59" t="s">
        <v>71</v>
      </c>
      <c r="D47" s="60" t="s">
        <v>54</v>
      </c>
      <c r="E47" s="63">
        <v>10.8</v>
      </c>
      <c r="F47" s="61">
        <v>56270</v>
      </c>
      <c r="G47" s="62">
        <v>607716</v>
      </c>
    </row>
    <row r="48" spans="1:12" s="56" customFormat="1" ht="22.5" x14ac:dyDescent="0.2">
      <c r="A48" s="57" t="s">
        <v>72</v>
      </c>
      <c r="B48" s="58" t="s">
        <v>73</v>
      </c>
      <c r="C48" s="59" t="s">
        <v>74</v>
      </c>
      <c r="D48" s="60" t="s">
        <v>54</v>
      </c>
      <c r="E48" s="63">
        <v>10.8</v>
      </c>
      <c r="F48" s="61">
        <v>904</v>
      </c>
      <c r="G48" s="62">
        <v>9763</v>
      </c>
    </row>
    <row r="49" spans="1:12" s="1" customFormat="1" x14ac:dyDescent="0.2">
      <c r="A49" s="55"/>
      <c r="B49" s="138"/>
      <c r="C49" s="138"/>
      <c r="D49" s="138"/>
      <c r="E49" s="142" t="s">
        <v>75</v>
      </c>
      <c r="F49" s="142"/>
      <c r="G49" s="143"/>
      <c r="H49" s="2"/>
      <c r="I49" s="2"/>
      <c r="J49" s="2"/>
      <c r="K49" s="2"/>
      <c r="L49" s="2"/>
    </row>
    <row r="50" spans="1:12" s="56" customFormat="1" ht="28.5" x14ac:dyDescent="0.2">
      <c r="A50" s="57" t="s">
        <v>76</v>
      </c>
      <c r="B50" s="58" t="s">
        <v>77</v>
      </c>
      <c r="C50" s="59" t="s">
        <v>78</v>
      </c>
      <c r="D50" s="60" t="s">
        <v>54</v>
      </c>
      <c r="E50" s="63">
        <v>136.35</v>
      </c>
      <c r="F50" s="61">
        <v>88258</v>
      </c>
      <c r="G50" s="62">
        <v>12033978</v>
      </c>
    </row>
    <row r="51" spans="1:12" s="56" customFormat="1" ht="25.5" x14ac:dyDescent="0.2">
      <c r="A51" s="57" t="s">
        <v>79</v>
      </c>
      <c r="B51" s="58" t="s">
        <v>80</v>
      </c>
      <c r="C51" s="59" t="s">
        <v>81</v>
      </c>
      <c r="D51" s="60" t="s">
        <v>82</v>
      </c>
      <c r="E51" s="63">
        <v>366.12</v>
      </c>
      <c r="F51" s="61">
        <v>1042</v>
      </c>
      <c r="G51" s="62">
        <v>381497</v>
      </c>
    </row>
    <row r="52" spans="1:12" s="56" customFormat="1" ht="41.25" x14ac:dyDescent="0.2">
      <c r="A52" s="57" t="s">
        <v>83</v>
      </c>
      <c r="B52" s="58" t="s">
        <v>84</v>
      </c>
      <c r="C52" s="59" t="s">
        <v>85</v>
      </c>
      <c r="D52" s="60" t="s">
        <v>86</v>
      </c>
      <c r="E52" s="63">
        <v>0.91800000000000004</v>
      </c>
      <c r="F52" s="61">
        <v>47536</v>
      </c>
      <c r="G52" s="62">
        <v>43638</v>
      </c>
    </row>
    <row r="53" spans="1:12" s="56" customFormat="1" ht="28.5" x14ac:dyDescent="0.2">
      <c r="A53" s="57" t="s">
        <v>87</v>
      </c>
      <c r="B53" s="58" t="s">
        <v>88</v>
      </c>
      <c r="C53" s="59" t="s">
        <v>89</v>
      </c>
      <c r="D53" s="60" t="s">
        <v>54</v>
      </c>
      <c r="E53" s="63">
        <v>32.723999999999997</v>
      </c>
      <c r="F53" s="61">
        <v>84498</v>
      </c>
      <c r="G53" s="62">
        <v>2765113</v>
      </c>
    </row>
    <row r="54" spans="1:12" s="56" customFormat="1" ht="25.5" x14ac:dyDescent="0.2">
      <c r="A54" s="57" t="s">
        <v>90</v>
      </c>
      <c r="B54" s="58" t="s">
        <v>93</v>
      </c>
      <c r="C54" s="59" t="s">
        <v>94</v>
      </c>
      <c r="D54" s="60" t="s">
        <v>95</v>
      </c>
      <c r="E54" s="63">
        <v>1209.5999999999999</v>
      </c>
      <c r="F54" s="61">
        <v>5278</v>
      </c>
      <c r="G54" s="62">
        <v>6384269</v>
      </c>
    </row>
    <row r="55" spans="1:12" s="1" customFormat="1" x14ac:dyDescent="0.2">
      <c r="A55" s="55"/>
      <c r="B55" s="138"/>
      <c r="C55" s="138"/>
      <c r="D55" s="138"/>
      <c r="E55" s="142" t="s">
        <v>96</v>
      </c>
      <c r="F55" s="142"/>
      <c r="G55" s="143"/>
      <c r="H55" s="2"/>
      <c r="I55" s="2"/>
      <c r="J55" s="2"/>
      <c r="K55" s="2"/>
      <c r="L55" s="2"/>
    </row>
    <row r="56" spans="1:12" s="56" customFormat="1" ht="22.5" x14ac:dyDescent="0.2">
      <c r="A56" s="57" t="s">
        <v>91</v>
      </c>
      <c r="B56" s="58" t="s">
        <v>98</v>
      </c>
      <c r="C56" s="59" t="s">
        <v>99</v>
      </c>
      <c r="D56" s="60" t="s">
        <v>82</v>
      </c>
      <c r="E56" s="63">
        <v>19.440000000000001</v>
      </c>
      <c r="F56" s="61">
        <v>209518</v>
      </c>
      <c r="G56" s="62">
        <v>4073030</v>
      </c>
    </row>
    <row r="57" spans="1:12" s="56" customFormat="1" ht="22.5" x14ac:dyDescent="0.2">
      <c r="A57" s="57" t="s">
        <v>92</v>
      </c>
      <c r="B57" s="58" t="s">
        <v>101</v>
      </c>
      <c r="C57" s="59" t="s">
        <v>102</v>
      </c>
      <c r="D57" s="60" t="s">
        <v>82</v>
      </c>
      <c r="E57" s="63">
        <v>5.0220000000000002</v>
      </c>
      <c r="F57" s="61">
        <v>601393</v>
      </c>
      <c r="G57" s="62">
        <v>3020196</v>
      </c>
    </row>
    <row r="58" spans="1:12" s="56" customFormat="1" ht="25.5" x14ac:dyDescent="0.2">
      <c r="A58" s="57" t="s">
        <v>97</v>
      </c>
      <c r="B58" s="58" t="s">
        <v>106</v>
      </c>
      <c r="C58" s="59" t="s">
        <v>107</v>
      </c>
      <c r="D58" s="60" t="s">
        <v>82</v>
      </c>
      <c r="E58" s="63">
        <v>1.62</v>
      </c>
      <c r="F58" s="61">
        <v>1129657</v>
      </c>
      <c r="G58" s="62">
        <v>1830044</v>
      </c>
    </row>
    <row r="59" spans="1:12" s="1" customFormat="1" x14ac:dyDescent="0.2">
      <c r="A59" s="55"/>
      <c r="B59" s="138"/>
      <c r="C59" s="138"/>
      <c r="D59" s="138"/>
      <c r="E59" s="142" t="s">
        <v>108</v>
      </c>
      <c r="F59" s="142"/>
      <c r="G59" s="143"/>
      <c r="H59" s="2"/>
      <c r="I59" s="2"/>
      <c r="J59" s="2"/>
      <c r="K59" s="2"/>
      <c r="L59" s="2"/>
    </row>
    <row r="60" spans="1:12" s="1" customFormat="1" x14ac:dyDescent="0.2">
      <c r="A60" s="55"/>
      <c r="B60" s="138"/>
      <c r="C60" s="138"/>
      <c r="D60" s="138"/>
      <c r="E60" s="142" t="s">
        <v>46</v>
      </c>
      <c r="F60" s="142"/>
      <c r="G60" s="143"/>
      <c r="H60" s="2"/>
      <c r="I60" s="2"/>
      <c r="J60" s="2"/>
      <c r="K60" s="2"/>
      <c r="L60" s="2"/>
    </row>
    <row r="61" spans="1:12" s="56" customFormat="1" ht="44.25" x14ac:dyDescent="0.2">
      <c r="A61" s="57" t="s">
        <v>100</v>
      </c>
      <c r="B61" s="58" t="s">
        <v>110</v>
      </c>
      <c r="C61" s="59" t="s">
        <v>111</v>
      </c>
      <c r="D61" s="60" t="s">
        <v>54</v>
      </c>
      <c r="E61" s="63">
        <v>471.42</v>
      </c>
      <c r="F61" s="61">
        <v>419</v>
      </c>
      <c r="G61" s="62">
        <v>197525</v>
      </c>
    </row>
    <row r="62" spans="1:12" s="56" customFormat="1" ht="133.5" x14ac:dyDescent="0.2">
      <c r="A62" s="57" t="s">
        <v>103</v>
      </c>
      <c r="B62" s="58" t="s">
        <v>113</v>
      </c>
      <c r="C62" s="59" t="s">
        <v>306</v>
      </c>
      <c r="D62" s="60" t="s">
        <v>54</v>
      </c>
      <c r="E62" s="63">
        <v>14.58</v>
      </c>
      <c r="F62" s="61">
        <v>75211</v>
      </c>
      <c r="G62" s="62">
        <v>1096576</v>
      </c>
    </row>
    <row r="63" spans="1:12" s="56" customFormat="1" ht="25.5" x14ac:dyDescent="0.2">
      <c r="A63" s="57" t="s">
        <v>105</v>
      </c>
      <c r="B63" s="58" t="s">
        <v>115</v>
      </c>
      <c r="C63" s="59" t="s">
        <v>116</v>
      </c>
      <c r="D63" s="60" t="s">
        <v>54</v>
      </c>
      <c r="E63" s="63">
        <v>437.4</v>
      </c>
      <c r="F63" s="61">
        <v>107</v>
      </c>
      <c r="G63" s="62">
        <v>46802</v>
      </c>
    </row>
    <row r="64" spans="1:12" s="56" customFormat="1" ht="22.5" x14ac:dyDescent="0.2">
      <c r="A64" s="57" t="s">
        <v>109</v>
      </c>
      <c r="B64" s="58" t="s">
        <v>63</v>
      </c>
      <c r="C64" s="59" t="s">
        <v>64</v>
      </c>
      <c r="D64" s="60" t="s">
        <v>58</v>
      </c>
      <c r="E64" s="63">
        <v>48.6</v>
      </c>
      <c r="F64" s="61">
        <v>5542</v>
      </c>
      <c r="G64" s="62">
        <v>269341</v>
      </c>
    </row>
    <row r="65" spans="1:12" s="56" customFormat="1" ht="41.25" x14ac:dyDescent="0.2">
      <c r="A65" s="57" t="s">
        <v>112</v>
      </c>
      <c r="B65" s="58" t="s">
        <v>66</v>
      </c>
      <c r="C65" s="59" t="s">
        <v>67</v>
      </c>
      <c r="D65" s="60" t="s">
        <v>68</v>
      </c>
      <c r="E65" s="63">
        <v>437.4</v>
      </c>
      <c r="F65" s="61">
        <v>821</v>
      </c>
      <c r="G65" s="62">
        <v>359105</v>
      </c>
    </row>
    <row r="66" spans="1:12" s="56" customFormat="1" ht="22.5" x14ac:dyDescent="0.2">
      <c r="A66" s="57" t="s">
        <v>114</v>
      </c>
      <c r="B66" s="58" t="s">
        <v>120</v>
      </c>
      <c r="C66" s="59" t="s">
        <v>121</v>
      </c>
      <c r="D66" s="60" t="s">
        <v>122</v>
      </c>
      <c r="E66" s="61">
        <v>2592</v>
      </c>
      <c r="F66" s="61">
        <v>1340</v>
      </c>
      <c r="G66" s="62">
        <v>3473280</v>
      </c>
    </row>
    <row r="67" spans="1:12" ht="28.5" x14ac:dyDescent="0.2">
      <c r="A67" s="35"/>
      <c r="B67" s="36" t="s">
        <v>125</v>
      </c>
      <c r="C67" s="37" t="s">
        <v>126</v>
      </c>
      <c r="D67" s="38"/>
      <c r="E67" s="39"/>
      <c r="F67" s="39"/>
      <c r="G67" s="40" t="s">
        <v>323</v>
      </c>
      <c r="H67" s="8"/>
      <c r="I67" s="8"/>
      <c r="J67" s="8"/>
      <c r="K67" s="8"/>
      <c r="L67" s="8"/>
    </row>
    <row r="68" spans="1:12" s="1" customFormat="1" outlineLevel="1" x14ac:dyDescent="0.2">
      <c r="A68" s="41"/>
      <c r="B68" s="42"/>
      <c r="C68" s="43" t="s">
        <v>34</v>
      </c>
      <c r="D68" s="44"/>
      <c r="E68" s="45"/>
      <c r="F68" s="45"/>
      <c r="G68" s="46"/>
      <c r="H68" s="2"/>
      <c r="I68" s="2"/>
      <c r="J68" s="2"/>
      <c r="K68" s="2"/>
      <c r="L68" s="2"/>
    </row>
    <row r="69" spans="1:12" s="1" customFormat="1" outlineLevel="1" x14ac:dyDescent="0.2">
      <c r="A69" s="47"/>
      <c r="B69" s="48"/>
      <c r="C69" s="49" t="s">
        <v>35</v>
      </c>
      <c r="D69" s="50" t="s">
        <v>36</v>
      </c>
      <c r="E69" s="51"/>
      <c r="F69" s="51"/>
      <c r="G69" s="52">
        <v>35356098</v>
      </c>
      <c r="H69" s="2"/>
      <c r="I69" s="2"/>
      <c r="J69" s="2"/>
      <c r="K69" s="2"/>
      <c r="L69" s="2"/>
    </row>
    <row r="70" spans="1:12" s="1" customFormat="1" outlineLevel="1" x14ac:dyDescent="0.2">
      <c r="A70" s="41"/>
      <c r="B70" s="42"/>
      <c r="C70" s="43" t="s">
        <v>37</v>
      </c>
      <c r="D70" s="44" t="s">
        <v>36</v>
      </c>
      <c r="E70" s="45"/>
      <c r="F70" s="45"/>
      <c r="G70" s="46">
        <v>17304120</v>
      </c>
      <c r="H70" s="2"/>
      <c r="I70" s="2"/>
      <c r="J70" s="2"/>
      <c r="K70" s="2"/>
      <c r="L70" s="2"/>
    </row>
    <row r="71" spans="1:12" s="1" customFormat="1" outlineLevel="1" x14ac:dyDescent="0.2">
      <c r="A71" s="47"/>
      <c r="B71" s="48"/>
      <c r="C71" s="49" t="s">
        <v>38</v>
      </c>
      <c r="D71" s="50" t="s">
        <v>36</v>
      </c>
      <c r="E71" s="51"/>
      <c r="F71" s="51"/>
      <c r="G71" s="52">
        <v>14986835</v>
      </c>
      <c r="H71" s="2"/>
      <c r="I71" s="2"/>
      <c r="J71" s="2"/>
      <c r="K71" s="2"/>
      <c r="L71" s="2"/>
    </row>
    <row r="72" spans="1:12" s="1" customFormat="1" outlineLevel="1" x14ac:dyDescent="0.2">
      <c r="A72" s="41"/>
      <c r="B72" s="42"/>
      <c r="C72" s="43" t="s">
        <v>39</v>
      </c>
      <c r="D72" s="44" t="s">
        <v>36</v>
      </c>
      <c r="E72" s="45"/>
      <c r="F72" s="45"/>
      <c r="G72" s="46">
        <v>4839387</v>
      </c>
      <c r="H72" s="2"/>
      <c r="I72" s="2"/>
      <c r="J72" s="2"/>
      <c r="K72" s="2"/>
      <c r="L72" s="2"/>
    </row>
    <row r="73" spans="1:12" s="1" customFormat="1" outlineLevel="1" x14ac:dyDescent="0.2">
      <c r="A73" s="47"/>
      <c r="B73" s="48"/>
      <c r="C73" s="49" t="s">
        <v>40</v>
      </c>
      <c r="D73" s="50" t="s">
        <v>36</v>
      </c>
      <c r="E73" s="51"/>
      <c r="F73" s="51"/>
      <c r="G73" s="52">
        <v>56071712</v>
      </c>
      <c r="H73" s="2"/>
      <c r="I73" s="2"/>
      <c r="J73" s="2"/>
      <c r="K73" s="2"/>
      <c r="L73" s="2"/>
    </row>
    <row r="74" spans="1:12" s="1" customFormat="1" outlineLevel="1" x14ac:dyDescent="0.2">
      <c r="A74" s="47"/>
      <c r="B74" s="48"/>
      <c r="C74" s="49" t="s">
        <v>42</v>
      </c>
      <c r="D74" s="50" t="s">
        <v>43</v>
      </c>
      <c r="E74" s="53">
        <v>5857</v>
      </c>
      <c r="F74" s="51"/>
      <c r="G74" s="52"/>
      <c r="H74" s="2"/>
      <c r="I74" s="2"/>
      <c r="J74" s="2"/>
      <c r="K74" s="2"/>
      <c r="L74" s="2"/>
    </row>
    <row r="75" spans="1:12" s="1" customFormat="1" x14ac:dyDescent="0.2">
      <c r="A75" s="144"/>
      <c r="B75" s="145"/>
      <c r="C75" s="145"/>
      <c r="D75" s="145"/>
      <c r="E75" s="145"/>
      <c r="F75" s="145"/>
      <c r="G75" s="146"/>
      <c r="H75" s="2"/>
      <c r="I75" s="2"/>
      <c r="J75" s="2"/>
      <c r="K75" s="2"/>
      <c r="L75" s="2"/>
    </row>
    <row r="76" spans="1:12" s="1" customFormat="1" x14ac:dyDescent="0.2">
      <c r="A76" s="55"/>
      <c r="B76" s="138"/>
      <c r="C76" s="138"/>
      <c r="D76" s="138"/>
      <c r="E76" s="142" t="s">
        <v>46</v>
      </c>
      <c r="F76" s="142"/>
      <c r="G76" s="143"/>
      <c r="H76" s="2"/>
      <c r="I76" s="2"/>
      <c r="J76" s="2"/>
      <c r="K76" s="2"/>
      <c r="L76" s="2"/>
    </row>
    <row r="77" spans="1:12" s="56" customFormat="1" ht="44.25" x14ac:dyDescent="0.2">
      <c r="A77" s="57" t="s">
        <v>117</v>
      </c>
      <c r="B77" s="58" t="s">
        <v>110</v>
      </c>
      <c r="C77" s="59" t="s">
        <v>111</v>
      </c>
      <c r="D77" s="60" t="s">
        <v>54</v>
      </c>
      <c r="E77" s="63">
        <v>1240.6572639999999</v>
      </c>
      <c r="F77" s="61">
        <v>419</v>
      </c>
      <c r="G77" s="62">
        <v>519835</v>
      </c>
    </row>
    <row r="78" spans="1:12" s="56" customFormat="1" ht="44.25" x14ac:dyDescent="0.2">
      <c r="A78" s="57" t="s">
        <v>118</v>
      </c>
      <c r="B78" s="58" t="s">
        <v>52</v>
      </c>
      <c r="C78" s="59" t="s">
        <v>53</v>
      </c>
      <c r="D78" s="60" t="s">
        <v>54</v>
      </c>
      <c r="E78" s="63">
        <v>2234.9526365000002</v>
      </c>
      <c r="F78" s="61">
        <v>1132</v>
      </c>
      <c r="G78" s="62">
        <v>2529966</v>
      </c>
    </row>
    <row r="79" spans="1:12" s="56" customFormat="1" ht="133.5" x14ac:dyDescent="0.2">
      <c r="A79" s="57" t="s">
        <v>119</v>
      </c>
      <c r="B79" s="58" t="s">
        <v>113</v>
      </c>
      <c r="C79" s="59" t="s">
        <v>306</v>
      </c>
      <c r="D79" s="60" t="s">
        <v>54</v>
      </c>
      <c r="E79" s="63">
        <v>69.122246500000003</v>
      </c>
      <c r="F79" s="61">
        <v>75211</v>
      </c>
      <c r="G79" s="62">
        <v>5198753</v>
      </c>
    </row>
    <row r="80" spans="1:12" s="56" customFormat="1" ht="22.5" x14ac:dyDescent="0.2">
      <c r="A80" s="57" t="s">
        <v>123</v>
      </c>
      <c r="B80" s="58" t="s">
        <v>60</v>
      </c>
      <c r="C80" s="59" t="s">
        <v>61</v>
      </c>
      <c r="D80" s="60" t="s">
        <v>54</v>
      </c>
      <c r="E80" s="63">
        <v>214.04728399999999</v>
      </c>
      <c r="F80" s="61">
        <v>217</v>
      </c>
      <c r="G80" s="62">
        <v>46448</v>
      </c>
    </row>
    <row r="81" spans="1:12" s="56" customFormat="1" ht="22.5" x14ac:dyDescent="0.2">
      <c r="A81" s="57" t="s">
        <v>124</v>
      </c>
      <c r="B81" s="58" t="s">
        <v>132</v>
      </c>
      <c r="C81" s="59" t="s">
        <v>133</v>
      </c>
      <c r="D81" s="60" t="s">
        <v>54</v>
      </c>
      <c r="E81" s="63">
        <v>2090.027599</v>
      </c>
      <c r="F81" s="61">
        <v>19</v>
      </c>
      <c r="G81" s="62">
        <v>39711</v>
      </c>
    </row>
    <row r="82" spans="1:12" s="56" customFormat="1" ht="25.5" x14ac:dyDescent="0.2">
      <c r="A82" s="57" t="s">
        <v>127</v>
      </c>
      <c r="B82" s="58" t="s">
        <v>115</v>
      </c>
      <c r="C82" s="59" t="s">
        <v>116</v>
      </c>
      <c r="D82" s="60" t="s">
        <v>54</v>
      </c>
      <c r="E82" s="63">
        <v>2997.6163766999998</v>
      </c>
      <c r="F82" s="61">
        <v>107</v>
      </c>
      <c r="G82" s="62">
        <v>320745</v>
      </c>
    </row>
    <row r="83" spans="1:12" s="56" customFormat="1" ht="22.5" x14ac:dyDescent="0.2">
      <c r="A83" s="57" t="s">
        <v>128</v>
      </c>
      <c r="B83" s="58" t="s">
        <v>63</v>
      </c>
      <c r="C83" s="59" t="s">
        <v>64</v>
      </c>
      <c r="D83" s="60" t="s">
        <v>58</v>
      </c>
      <c r="E83" s="63">
        <v>333.06848630000002</v>
      </c>
      <c r="F83" s="61">
        <v>5542</v>
      </c>
      <c r="G83" s="62">
        <v>1845866</v>
      </c>
    </row>
    <row r="84" spans="1:12" s="56" customFormat="1" ht="41.25" x14ac:dyDescent="0.2">
      <c r="A84" s="57" t="s">
        <v>129</v>
      </c>
      <c r="B84" s="58" t="s">
        <v>66</v>
      </c>
      <c r="C84" s="59" t="s">
        <v>67</v>
      </c>
      <c r="D84" s="60" t="s">
        <v>68</v>
      </c>
      <c r="E84" s="63">
        <v>2997.6163766999998</v>
      </c>
      <c r="F84" s="61">
        <v>821</v>
      </c>
      <c r="G84" s="62">
        <v>2461043</v>
      </c>
    </row>
    <row r="85" spans="1:12" s="56" customFormat="1" ht="22.5" x14ac:dyDescent="0.2">
      <c r="A85" s="57" t="s">
        <v>130</v>
      </c>
      <c r="B85" s="58" t="s">
        <v>138</v>
      </c>
      <c r="C85" s="59" t="s">
        <v>139</v>
      </c>
      <c r="D85" s="60" t="s">
        <v>95</v>
      </c>
      <c r="E85" s="63">
        <v>1446.6</v>
      </c>
      <c r="F85" s="61">
        <v>4</v>
      </c>
      <c r="G85" s="62">
        <v>5786</v>
      </c>
    </row>
    <row r="86" spans="1:12" s="1" customFormat="1" x14ac:dyDescent="0.2">
      <c r="A86" s="55"/>
      <c r="B86" s="138"/>
      <c r="C86" s="138"/>
      <c r="D86" s="138"/>
      <c r="E86" s="142" t="s">
        <v>140</v>
      </c>
      <c r="F86" s="142"/>
      <c r="G86" s="143"/>
      <c r="H86" s="2"/>
      <c r="I86" s="2"/>
      <c r="J86" s="2"/>
      <c r="K86" s="2"/>
      <c r="L86" s="2"/>
    </row>
    <row r="87" spans="1:12" s="56" customFormat="1" ht="22.5" x14ac:dyDescent="0.2">
      <c r="A87" s="57" t="s">
        <v>131</v>
      </c>
      <c r="B87" s="58" t="s">
        <v>142</v>
      </c>
      <c r="C87" s="59" t="s">
        <v>143</v>
      </c>
      <c r="D87" s="60" t="s">
        <v>144</v>
      </c>
      <c r="E87" s="63">
        <v>1171.8699999999999</v>
      </c>
      <c r="F87" s="61">
        <v>10481</v>
      </c>
      <c r="G87" s="62">
        <v>12282369</v>
      </c>
    </row>
    <row r="88" spans="1:12" s="56" customFormat="1" ht="28.5" x14ac:dyDescent="0.2">
      <c r="A88" s="57" t="s">
        <v>134</v>
      </c>
      <c r="B88" s="58" t="s">
        <v>146</v>
      </c>
      <c r="C88" s="59" t="s">
        <v>147</v>
      </c>
      <c r="D88" s="60" t="s">
        <v>54</v>
      </c>
      <c r="E88" s="63">
        <v>107.94880000000001</v>
      </c>
      <c r="F88" s="61">
        <v>45386</v>
      </c>
      <c r="G88" s="62">
        <v>4899364</v>
      </c>
    </row>
    <row r="89" spans="1:12" s="56" customFormat="1" ht="25.5" x14ac:dyDescent="0.2">
      <c r="A89" s="57" t="s">
        <v>135</v>
      </c>
      <c r="B89" s="58" t="s">
        <v>313</v>
      </c>
      <c r="C89" s="206" t="s">
        <v>314</v>
      </c>
      <c r="D89" s="207" t="s">
        <v>104</v>
      </c>
      <c r="E89" s="208">
        <v>28</v>
      </c>
      <c r="F89" s="63">
        <v>793377.64</v>
      </c>
      <c r="G89" s="62">
        <v>22214574</v>
      </c>
    </row>
    <row r="90" spans="1:12" s="56" customFormat="1" ht="25.5" x14ac:dyDescent="0.2">
      <c r="A90" s="57" t="s">
        <v>136</v>
      </c>
      <c r="B90" s="58" t="s">
        <v>315</v>
      </c>
      <c r="C90" s="206" t="s">
        <v>316</v>
      </c>
      <c r="D90" s="207" t="s">
        <v>104</v>
      </c>
      <c r="E90" s="208">
        <v>20</v>
      </c>
      <c r="F90" s="63">
        <v>1182423.8400000001</v>
      </c>
      <c r="G90" s="62">
        <v>23648477</v>
      </c>
    </row>
    <row r="91" spans="1:12" s="56" customFormat="1" ht="25.5" x14ac:dyDescent="0.2">
      <c r="A91" s="57" t="s">
        <v>137</v>
      </c>
      <c r="B91" s="58" t="s">
        <v>93</v>
      </c>
      <c r="C91" s="59" t="s">
        <v>150</v>
      </c>
      <c r="D91" s="60" t="s">
        <v>151</v>
      </c>
      <c r="E91" s="61">
        <v>792</v>
      </c>
      <c r="F91" s="61">
        <v>5278</v>
      </c>
      <c r="G91" s="62">
        <v>4180176</v>
      </c>
    </row>
    <row r="92" spans="1:12" s="1" customFormat="1" x14ac:dyDescent="0.2">
      <c r="A92" s="55"/>
      <c r="B92" s="138"/>
      <c r="C92" s="138"/>
      <c r="D92" s="138"/>
      <c r="E92" s="142" t="s">
        <v>152</v>
      </c>
      <c r="F92" s="142"/>
      <c r="G92" s="143"/>
      <c r="H92" s="2"/>
      <c r="I92" s="2"/>
      <c r="J92" s="2"/>
      <c r="K92" s="2"/>
      <c r="L92" s="2"/>
    </row>
    <row r="93" spans="1:12" s="56" customFormat="1" ht="25.5" x14ac:dyDescent="0.2">
      <c r="A93" s="57" t="s">
        <v>141</v>
      </c>
      <c r="B93" s="58" t="s">
        <v>154</v>
      </c>
      <c r="C93" s="59" t="s">
        <v>155</v>
      </c>
      <c r="D93" s="60" t="s">
        <v>82</v>
      </c>
      <c r="E93" s="63">
        <v>13.70415</v>
      </c>
      <c r="F93" s="61">
        <v>379875</v>
      </c>
      <c r="G93" s="62">
        <v>5205864</v>
      </c>
    </row>
    <row r="94" spans="1:12" s="56" customFormat="1" ht="25.5" x14ac:dyDescent="0.2">
      <c r="A94" s="57" t="s">
        <v>145</v>
      </c>
      <c r="B94" s="58" t="s">
        <v>157</v>
      </c>
      <c r="C94" s="59" t="s">
        <v>158</v>
      </c>
      <c r="D94" s="60" t="s">
        <v>82</v>
      </c>
      <c r="E94" s="63">
        <v>75.582430000000002</v>
      </c>
      <c r="F94" s="61">
        <v>269157</v>
      </c>
      <c r="G94" s="62">
        <v>20343540</v>
      </c>
    </row>
    <row r="95" spans="1:12" s="1" customFormat="1" x14ac:dyDescent="0.2">
      <c r="A95" s="55"/>
      <c r="B95" s="138"/>
      <c r="C95" s="138"/>
      <c r="D95" s="138"/>
      <c r="E95" s="142" t="s">
        <v>160</v>
      </c>
      <c r="F95" s="142"/>
      <c r="G95" s="143"/>
      <c r="H95" s="2"/>
      <c r="I95" s="2"/>
      <c r="J95" s="2"/>
      <c r="K95" s="2"/>
      <c r="L95" s="2"/>
    </row>
    <row r="96" spans="1:12" s="1" customFormat="1" x14ac:dyDescent="0.2">
      <c r="A96" s="55"/>
      <c r="B96" s="138"/>
      <c r="C96" s="138"/>
      <c r="D96" s="138"/>
      <c r="E96" s="142" t="s">
        <v>46</v>
      </c>
      <c r="F96" s="142"/>
      <c r="G96" s="143"/>
      <c r="H96" s="2"/>
      <c r="I96" s="2"/>
      <c r="J96" s="2"/>
      <c r="K96" s="2"/>
      <c r="L96" s="2"/>
    </row>
    <row r="97" spans="1:12" s="56" customFormat="1" ht="44.25" x14ac:dyDescent="0.2">
      <c r="A97" s="57" t="s">
        <v>148</v>
      </c>
      <c r="B97" s="58" t="s">
        <v>110</v>
      </c>
      <c r="C97" s="59" t="s">
        <v>111</v>
      </c>
      <c r="D97" s="60" t="s">
        <v>54</v>
      </c>
      <c r="E97" s="63">
        <v>52.38</v>
      </c>
      <c r="F97" s="61">
        <v>419</v>
      </c>
      <c r="G97" s="62">
        <v>21947</v>
      </c>
    </row>
    <row r="98" spans="1:12" s="56" customFormat="1" ht="133.5" x14ac:dyDescent="0.2">
      <c r="A98" s="57" t="s">
        <v>149</v>
      </c>
      <c r="B98" s="58" t="s">
        <v>113</v>
      </c>
      <c r="C98" s="59" t="s">
        <v>306</v>
      </c>
      <c r="D98" s="60" t="s">
        <v>54</v>
      </c>
      <c r="E98" s="63">
        <v>1.62</v>
      </c>
      <c r="F98" s="61">
        <v>75211</v>
      </c>
      <c r="G98" s="62">
        <v>121842</v>
      </c>
    </row>
    <row r="99" spans="1:12" s="56" customFormat="1" ht="25.5" x14ac:dyDescent="0.2">
      <c r="A99" s="57" t="s">
        <v>153</v>
      </c>
      <c r="B99" s="58" t="s">
        <v>115</v>
      </c>
      <c r="C99" s="59" t="s">
        <v>116</v>
      </c>
      <c r="D99" s="60" t="s">
        <v>54</v>
      </c>
      <c r="E99" s="63">
        <v>48.6</v>
      </c>
      <c r="F99" s="61">
        <v>107</v>
      </c>
      <c r="G99" s="62">
        <v>5200</v>
      </c>
    </row>
    <row r="100" spans="1:12" s="56" customFormat="1" ht="22.5" x14ac:dyDescent="0.2">
      <c r="A100" s="57" t="s">
        <v>156</v>
      </c>
      <c r="B100" s="58" t="s">
        <v>63</v>
      </c>
      <c r="C100" s="59" t="s">
        <v>64</v>
      </c>
      <c r="D100" s="60" t="s">
        <v>58</v>
      </c>
      <c r="E100" s="63">
        <v>5.4</v>
      </c>
      <c r="F100" s="61">
        <v>5542</v>
      </c>
      <c r="G100" s="62">
        <v>29927</v>
      </c>
    </row>
    <row r="101" spans="1:12" s="56" customFormat="1" ht="41.25" x14ac:dyDescent="0.2">
      <c r="A101" s="57" t="s">
        <v>159</v>
      </c>
      <c r="B101" s="58" t="s">
        <v>66</v>
      </c>
      <c r="C101" s="59" t="s">
        <v>67</v>
      </c>
      <c r="D101" s="60" t="s">
        <v>68</v>
      </c>
      <c r="E101" s="63">
        <v>48.6</v>
      </c>
      <c r="F101" s="61">
        <v>821</v>
      </c>
      <c r="G101" s="62">
        <v>39901</v>
      </c>
    </row>
    <row r="102" spans="1:12" s="56" customFormat="1" ht="22.5" x14ac:dyDescent="0.2">
      <c r="A102" s="57" t="s">
        <v>317</v>
      </c>
      <c r="B102" s="58" t="s">
        <v>120</v>
      </c>
      <c r="C102" s="59" t="s">
        <v>121</v>
      </c>
      <c r="D102" s="60" t="s">
        <v>122</v>
      </c>
      <c r="E102" s="61">
        <v>336</v>
      </c>
      <c r="F102" s="61">
        <v>1340</v>
      </c>
      <c r="G102" s="62">
        <v>450240</v>
      </c>
    </row>
    <row r="103" spans="1:12" s="56" customFormat="1" ht="22.5" x14ac:dyDescent="0.2">
      <c r="A103" s="57" t="s">
        <v>318</v>
      </c>
      <c r="B103" s="58" t="s">
        <v>161</v>
      </c>
      <c r="C103" s="59" t="s">
        <v>162</v>
      </c>
      <c r="D103" s="60" t="s">
        <v>82</v>
      </c>
      <c r="E103" s="63">
        <v>2.0400000000000001E-3</v>
      </c>
      <c r="F103" s="61">
        <v>1510113</v>
      </c>
      <c r="G103" s="62">
        <v>3081</v>
      </c>
    </row>
    <row r="104" spans="1:12" s="1" customFormat="1" x14ac:dyDescent="0.2">
      <c r="A104" s="140"/>
      <c r="B104" s="140"/>
      <c r="C104" s="140"/>
      <c r="D104" s="140"/>
      <c r="E104" s="140"/>
      <c r="F104" s="140"/>
      <c r="G104" s="140"/>
      <c r="H104" s="2"/>
      <c r="I104" s="2"/>
      <c r="J104" s="2"/>
      <c r="K104" s="2"/>
      <c r="L104" s="2"/>
    </row>
    <row r="105" spans="1:12" s="1" customFormat="1" x14ac:dyDescent="0.2">
      <c r="A105" s="26"/>
      <c r="B105" s="141" t="s">
        <v>163</v>
      </c>
      <c r="C105" s="141"/>
      <c r="D105" s="141" t="s">
        <v>164</v>
      </c>
      <c r="E105" s="141"/>
      <c r="F105" s="141"/>
      <c r="G105" s="141"/>
      <c r="H105" s="2"/>
      <c r="I105" s="2"/>
      <c r="J105" s="2"/>
      <c r="K105" s="2"/>
      <c r="L105" s="2"/>
    </row>
    <row r="106" spans="1:12" s="1" customFormat="1" x14ac:dyDescent="0.2">
      <c r="A106" s="64"/>
      <c r="B106" s="64"/>
      <c r="C106" s="65" t="s">
        <v>165</v>
      </c>
      <c r="D106" s="64"/>
      <c r="E106" s="64"/>
      <c r="F106" s="64"/>
      <c r="G106" s="64"/>
      <c r="H106" s="2"/>
      <c r="I106" s="2"/>
      <c r="J106" s="2"/>
      <c r="K106" s="2"/>
      <c r="L106" s="2"/>
    </row>
    <row r="107" spans="1:12" s="1" customFormat="1" x14ac:dyDescent="0.2">
      <c r="A107" s="140"/>
      <c r="B107" s="140"/>
      <c r="C107" s="140"/>
      <c r="D107" s="140"/>
      <c r="E107" s="140"/>
      <c r="F107" s="140"/>
      <c r="G107" s="140"/>
      <c r="H107" s="2"/>
      <c r="I107" s="2"/>
      <c r="J107" s="2"/>
      <c r="K107" s="2"/>
      <c r="L107" s="2"/>
    </row>
    <row r="108" spans="1:12" s="1" customFormat="1" x14ac:dyDescent="0.2">
      <c r="A108" s="26"/>
      <c r="B108" s="141" t="s">
        <v>166</v>
      </c>
      <c r="C108" s="141"/>
      <c r="D108" s="141" t="s">
        <v>167</v>
      </c>
      <c r="E108" s="141"/>
      <c r="F108" s="141"/>
      <c r="G108" s="141"/>
      <c r="H108" s="2"/>
      <c r="I108" s="2"/>
      <c r="J108" s="2"/>
      <c r="K108" s="2"/>
      <c r="L108" s="2"/>
    </row>
    <row r="109" spans="1:12" s="1" customFormat="1" x14ac:dyDescent="0.2">
      <c r="A109" s="64"/>
      <c r="B109" s="64"/>
      <c r="C109" s="65" t="s">
        <v>165</v>
      </c>
      <c r="D109" s="64"/>
      <c r="E109" s="64"/>
      <c r="F109" s="64"/>
      <c r="G109" s="64"/>
      <c r="H109" s="2"/>
      <c r="I109" s="2"/>
      <c r="J109" s="2"/>
      <c r="K109" s="2"/>
      <c r="L109" s="2"/>
    </row>
  </sheetData>
  <mergeCells count="30">
    <mergeCell ref="A107:G107"/>
    <mergeCell ref="B108:C108"/>
    <mergeCell ref="D108:G108"/>
    <mergeCell ref="A39:G39"/>
    <mergeCell ref="E40:G40"/>
    <mergeCell ref="E49:G49"/>
    <mergeCell ref="E92:G92"/>
    <mergeCell ref="E95:G95"/>
    <mergeCell ref="A29:G29"/>
    <mergeCell ref="C2:G2"/>
    <mergeCell ref="C3:G3"/>
    <mergeCell ref="C4:G4"/>
    <mergeCell ref="C5:G5"/>
    <mergeCell ref="D6:G6"/>
    <mergeCell ref="B7:G7"/>
    <mergeCell ref="B8:G8"/>
    <mergeCell ref="B9:G9"/>
    <mergeCell ref="C10:G10"/>
    <mergeCell ref="A16:G16"/>
    <mergeCell ref="A19:G19"/>
    <mergeCell ref="E55:G55"/>
    <mergeCell ref="E59:G59"/>
    <mergeCell ref="A75:G75"/>
    <mergeCell ref="E76:G76"/>
    <mergeCell ref="E86:G86"/>
    <mergeCell ref="E60:G60"/>
    <mergeCell ref="E96:G96"/>
    <mergeCell ref="A104:G104"/>
    <mergeCell ref="B105:C105"/>
    <mergeCell ref="D105:G105"/>
  </mergeCells>
  <printOptions horizontalCentered="1"/>
  <pageMargins left="0.39" right="0.39" top="0.59" bottom="0.59" header="0.39" footer="0.39"/>
  <pageSetup paperSize="9" scale="91" fitToHeight="10000" orientation="landscape" horizontalDpi="300" verticalDpi="300" r:id="rId1"/>
  <headerFooter>
    <oddHeader>&amp;L&amp;9Программный комплекс АВС (редакция 2023.9) &amp;C&amp;P&amp;R320110</oddHeader>
    <oddFooter>&amp;CСтраниц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7" zoomScaleNormal="100" workbookViewId="0">
      <selection activeCell="L19" sqref="L19"/>
    </sheetView>
  </sheetViews>
  <sheetFormatPr defaultRowHeight="12.75" outlineLevelRow="1" x14ac:dyDescent="0.2"/>
  <cols>
    <col min="1" max="1" width="7.5" style="69" customWidth="1"/>
    <col min="2" max="2" width="16.6640625" style="69" customWidth="1"/>
    <col min="3" max="3" width="81.5" style="69" customWidth="1"/>
    <col min="4" max="4" width="12.1640625" style="69" customWidth="1"/>
    <col min="5" max="7" width="12.33203125" style="69" customWidth="1"/>
    <col min="8" max="8" width="33.6640625" style="71" hidden="1" customWidth="1"/>
    <col min="9" max="16384" width="9.33203125" style="69"/>
  </cols>
  <sheetData>
    <row r="1" spans="1:8" x14ac:dyDescent="0.2">
      <c r="A1" s="8"/>
      <c r="B1" s="8"/>
      <c r="C1" s="8"/>
      <c r="D1" s="8"/>
      <c r="E1" s="8"/>
      <c r="F1" s="66" t="s">
        <v>0</v>
      </c>
      <c r="G1" s="67" t="s">
        <v>170</v>
      </c>
      <c r="H1" s="68"/>
    </row>
    <row r="2" spans="1:8" x14ac:dyDescent="0.2">
      <c r="A2" s="70"/>
      <c r="B2" s="70"/>
      <c r="C2" s="70"/>
      <c r="D2" s="70"/>
      <c r="E2" s="70"/>
      <c r="F2" s="70"/>
      <c r="G2" s="70"/>
    </row>
    <row r="3" spans="1:8" x14ac:dyDescent="0.2">
      <c r="A3" s="70"/>
      <c r="B3" s="70"/>
      <c r="C3" s="70"/>
      <c r="D3" s="70"/>
      <c r="E3" s="70"/>
      <c r="F3" s="70"/>
      <c r="G3" s="70"/>
    </row>
    <row r="4" spans="1:8" s="75" customFormat="1" x14ac:dyDescent="0.2">
      <c r="A4" s="72"/>
      <c r="B4" s="72"/>
      <c r="C4" s="73"/>
      <c r="D4" s="73"/>
      <c r="E4" s="73"/>
      <c r="F4" s="73"/>
      <c r="G4" s="73"/>
      <c r="H4" s="74"/>
    </row>
    <row r="5" spans="1:8" s="75" customFormat="1" ht="15.75" x14ac:dyDescent="0.2">
      <c r="A5" s="76"/>
      <c r="B5" s="165" t="s">
        <v>171</v>
      </c>
      <c r="C5" s="165"/>
      <c r="D5" s="165"/>
      <c r="E5" s="165"/>
      <c r="F5" s="165"/>
      <c r="G5" s="139"/>
      <c r="H5" s="74"/>
    </row>
    <row r="6" spans="1:8" s="75" customFormat="1" ht="15.75" x14ac:dyDescent="0.2">
      <c r="A6" s="76"/>
      <c r="B6" s="165" t="s">
        <v>172</v>
      </c>
      <c r="C6" s="165"/>
      <c r="D6" s="165"/>
      <c r="E6" s="165"/>
      <c r="F6" s="165"/>
      <c r="G6" s="139"/>
      <c r="H6" s="74"/>
    </row>
    <row r="7" spans="1:8" s="75" customFormat="1" ht="15.75" x14ac:dyDescent="0.2">
      <c r="A7" s="76"/>
      <c r="B7" s="76"/>
      <c r="C7" s="139"/>
      <c r="D7" s="139"/>
      <c r="E7" s="139"/>
      <c r="F7" s="139"/>
      <c r="G7" s="139"/>
      <c r="H7" s="74"/>
    </row>
    <row r="8" spans="1:8" x14ac:dyDescent="0.2">
      <c r="A8" s="70" t="s">
        <v>173</v>
      </c>
      <c r="B8" s="70"/>
      <c r="C8" s="8"/>
      <c r="D8" s="8"/>
      <c r="E8" s="8"/>
      <c r="F8" s="8"/>
      <c r="G8" s="8"/>
    </row>
    <row r="9" spans="1:8" ht="12.75" customHeight="1" x14ac:dyDescent="0.2">
      <c r="A9" s="166" t="s">
        <v>174</v>
      </c>
      <c r="B9" s="157" t="s">
        <v>175</v>
      </c>
      <c r="C9" s="157" t="s">
        <v>176</v>
      </c>
      <c r="D9" s="157" t="s">
        <v>29</v>
      </c>
      <c r="E9" s="157" t="s">
        <v>30</v>
      </c>
      <c r="F9" s="157" t="s">
        <v>31</v>
      </c>
      <c r="G9" s="157" t="s">
        <v>177</v>
      </c>
      <c r="H9" s="159" t="s">
        <v>178</v>
      </c>
    </row>
    <row r="10" spans="1:8" ht="31.5" customHeight="1" x14ac:dyDescent="0.2">
      <c r="A10" s="167"/>
      <c r="B10" s="158"/>
      <c r="C10" s="158"/>
      <c r="D10" s="158"/>
      <c r="E10" s="158"/>
      <c r="F10" s="158"/>
      <c r="G10" s="158"/>
      <c r="H10" s="160"/>
    </row>
    <row r="11" spans="1:8" x14ac:dyDescent="0.2">
      <c r="A11" s="77">
        <v>1</v>
      </c>
      <c r="B11" s="78">
        <v>2</v>
      </c>
      <c r="C11" s="78">
        <v>3</v>
      </c>
      <c r="D11" s="78">
        <v>4</v>
      </c>
      <c r="E11" s="78">
        <v>5</v>
      </c>
      <c r="F11" s="78">
        <v>6</v>
      </c>
      <c r="G11" s="78">
        <v>7</v>
      </c>
      <c r="H11" s="79">
        <v>8</v>
      </c>
    </row>
    <row r="12" spans="1:8" x14ac:dyDescent="0.2">
      <c r="A12" s="161"/>
      <c r="B12" s="162"/>
      <c r="C12" s="162"/>
      <c r="D12" s="162"/>
      <c r="E12" s="162"/>
    </row>
    <row r="13" spans="1:8" ht="14.25" x14ac:dyDescent="0.2">
      <c r="A13" s="163" t="s">
        <v>179</v>
      </c>
      <c r="B13" s="164"/>
      <c r="C13" s="164"/>
      <c r="D13" s="164"/>
      <c r="E13" s="164"/>
      <c r="F13" s="164"/>
      <c r="G13" s="164"/>
      <c r="H13" s="164"/>
    </row>
    <row r="14" spans="1:8" ht="22.5" outlineLevel="1" x14ac:dyDescent="0.2">
      <c r="A14" s="80" t="s">
        <v>47</v>
      </c>
      <c r="B14" s="81" t="s">
        <v>320</v>
      </c>
      <c r="C14" s="209" t="s">
        <v>316</v>
      </c>
      <c r="D14" s="210" t="s">
        <v>104</v>
      </c>
      <c r="E14" s="211">
        <v>20</v>
      </c>
      <c r="F14" s="85">
        <v>1182423.8400000001</v>
      </c>
      <c r="G14" s="85">
        <v>23648476.800000001</v>
      </c>
      <c r="H14" s="84" t="s">
        <v>180</v>
      </c>
    </row>
    <row r="15" spans="1:8" ht="22.5" outlineLevel="1" x14ac:dyDescent="0.2">
      <c r="A15" s="80" t="s">
        <v>51</v>
      </c>
      <c r="B15" s="81" t="s">
        <v>319</v>
      </c>
      <c r="C15" s="209" t="s">
        <v>314</v>
      </c>
      <c r="D15" s="210" t="s">
        <v>104</v>
      </c>
      <c r="E15" s="211">
        <v>28</v>
      </c>
      <c r="F15" s="85">
        <v>793377.64</v>
      </c>
      <c r="G15" s="85">
        <v>22214573.920000002</v>
      </c>
      <c r="H15" s="84" t="s">
        <v>180</v>
      </c>
    </row>
    <row r="16" spans="1:8" ht="25.5" outlineLevel="1" x14ac:dyDescent="0.2">
      <c r="A16" s="80" t="s">
        <v>55</v>
      </c>
      <c r="B16" s="81" t="s">
        <v>181</v>
      </c>
      <c r="C16" s="82" t="s">
        <v>182</v>
      </c>
      <c r="D16" s="81" t="s">
        <v>183</v>
      </c>
      <c r="E16" s="85">
        <v>4803.84</v>
      </c>
      <c r="F16" s="83">
        <v>1351</v>
      </c>
      <c r="G16" s="85">
        <v>6489987.8399999999</v>
      </c>
      <c r="H16" s="84" t="s">
        <v>180</v>
      </c>
    </row>
    <row r="17" spans="1:8" outlineLevel="1" x14ac:dyDescent="0.2">
      <c r="A17" s="80" t="s">
        <v>59</v>
      </c>
      <c r="B17" s="81" t="s">
        <v>184</v>
      </c>
      <c r="C17" s="82" t="s">
        <v>185</v>
      </c>
      <c r="D17" s="81" t="s">
        <v>82</v>
      </c>
      <c r="E17" s="85">
        <v>29.062376</v>
      </c>
      <c r="F17" s="83">
        <v>221063</v>
      </c>
      <c r="G17" s="85">
        <v>6424616.0300000003</v>
      </c>
      <c r="H17" s="84" t="s">
        <v>180</v>
      </c>
    </row>
    <row r="18" spans="1:8" ht="22.5" outlineLevel="1" x14ac:dyDescent="0.2">
      <c r="A18" s="80" t="s">
        <v>62</v>
      </c>
      <c r="B18" s="81" t="s">
        <v>186</v>
      </c>
      <c r="C18" s="82" t="s">
        <v>107</v>
      </c>
      <c r="D18" s="81" t="s">
        <v>82</v>
      </c>
      <c r="E18" s="85">
        <v>1.62</v>
      </c>
      <c r="F18" s="83">
        <v>1129657</v>
      </c>
      <c r="G18" s="85">
        <v>1830044.34</v>
      </c>
      <c r="H18" s="84"/>
    </row>
    <row r="19" spans="1:8" ht="25.5" outlineLevel="1" x14ac:dyDescent="0.2">
      <c r="A19" s="80" t="s">
        <v>65</v>
      </c>
      <c r="B19" s="81" t="s">
        <v>187</v>
      </c>
      <c r="C19" s="82" t="s">
        <v>188</v>
      </c>
      <c r="D19" s="81" t="s">
        <v>82</v>
      </c>
      <c r="E19" s="85">
        <v>2.85790904</v>
      </c>
      <c r="F19" s="83">
        <v>348324</v>
      </c>
      <c r="G19" s="85">
        <v>995478.31</v>
      </c>
      <c r="H19" s="84"/>
    </row>
    <row r="20" spans="1:8" outlineLevel="1" x14ac:dyDescent="0.2">
      <c r="A20" s="80" t="s">
        <v>69</v>
      </c>
      <c r="B20" s="81" t="s">
        <v>189</v>
      </c>
      <c r="C20" s="82" t="s">
        <v>190</v>
      </c>
      <c r="D20" s="81" t="s">
        <v>82</v>
      </c>
      <c r="E20" s="85">
        <v>0.48038399999999998</v>
      </c>
      <c r="F20" s="83">
        <v>973152</v>
      </c>
      <c r="G20" s="85">
        <v>467486.65</v>
      </c>
      <c r="H20" s="84" t="s">
        <v>180</v>
      </c>
    </row>
    <row r="21" spans="1:8" ht="25.5" outlineLevel="1" x14ac:dyDescent="0.2">
      <c r="A21" s="80" t="s">
        <v>72</v>
      </c>
      <c r="B21" s="81" t="s">
        <v>191</v>
      </c>
      <c r="C21" s="82" t="s">
        <v>192</v>
      </c>
      <c r="D21" s="81" t="s">
        <v>193</v>
      </c>
      <c r="E21" s="85">
        <v>69.843451999999999</v>
      </c>
      <c r="F21" s="83">
        <v>5771</v>
      </c>
      <c r="G21" s="85">
        <v>403066.56</v>
      </c>
      <c r="H21" s="84" t="s">
        <v>180</v>
      </c>
    </row>
    <row r="22" spans="1:8" ht="25.5" outlineLevel="1" x14ac:dyDescent="0.2">
      <c r="A22" s="80" t="s">
        <v>76</v>
      </c>
      <c r="B22" s="81" t="s">
        <v>194</v>
      </c>
      <c r="C22" s="82" t="s">
        <v>195</v>
      </c>
      <c r="D22" s="81" t="s">
        <v>193</v>
      </c>
      <c r="E22" s="85">
        <v>43.124816000000003</v>
      </c>
      <c r="F22" s="83">
        <v>7127</v>
      </c>
      <c r="G22" s="85">
        <v>307350.56</v>
      </c>
      <c r="H22" s="84" t="s">
        <v>180</v>
      </c>
    </row>
    <row r="23" spans="1:8" ht="25.5" outlineLevel="1" x14ac:dyDescent="0.2">
      <c r="A23" s="80" t="s">
        <v>79</v>
      </c>
      <c r="B23" s="81" t="s">
        <v>196</v>
      </c>
      <c r="C23" s="82" t="s">
        <v>197</v>
      </c>
      <c r="D23" s="81" t="s">
        <v>193</v>
      </c>
      <c r="E23" s="85">
        <v>21.562408000000001</v>
      </c>
      <c r="F23" s="83">
        <v>7026</v>
      </c>
      <c r="G23" s="85">
        <v>151497.48000000001</v>
      </c>
      <c r="H23" s="84" t="s">
        <v>180</v>
      </c>
    </row>
    <row r="24" spans="1:8" ht="15.75" outlineLevel="1" x14ac:dyDescent="0.2">
      <c r="A24" s="80" t="s">
        <v>83</v>
      </c>
      <c r="B24" s="81" t="s">
        <v>198</v>
      </c>
      <c r="C24" s="82" t="s">
        <v>199</v>
      </c>
      <c r="D24" s="81" t="s">
        <v>193</v>
      </c>
      <c r="E24" s="85">
        <v>27.27</v>
      </c>
      <c r="F24" s="83">
        <v>3977</v>
      </c>
      <c r="G24" s="85">
        <v>108452.79</v>
      </c>
      <c r="H24" s="84" t="s">
        <v>180</v>
      </c>
    </row>
    <row r="25" spans="1:8" outlineLevel="1" x14ac:dyDescent="0.2">
      <c r="A25" s="80" t="s">
        <v>87</v>
      </c>
      <c r="B25" s="81" t="s">
        <v>200</v>
      </c>
      <c r="C25" s="82" t="s">
        <v>201</v>
      </c>
      <c r="D25" s="81" t="s">
        <v>82</v>
      </c>
      <c r="E25" s="85">
        <v>0.33703539999999998</v>
      </c>
      <c r="F25" s="83">
        <v>278998</v>
      </c>
      <c r="G25" s="85">
        <v>94032.2</v>
      </c>
      <c r="H25" s="84"/>
    </row>
    <row r="26" spans="1:8" outlineLevel="1" x14ac:dyDescent="0.2">
      <c r="A26" s="80" t="s">
        <v>90</v>
      </c>
      <c r="B26" s="81" t="s">
        <v>202</v>
      </c>
      <c r="C26" s="82" t="s">
        <v>203</v>
      </c>
      <c r="D26" s="81" t="s">
        <v>82</v>
      </c>
      <c r="E26" s="85">
        <v>0.32025599999999999</v>
      </c>
      <c r="F26" s="83">
        <v>232461</v>
      </c>
      <c r="G26" s="85">
        <v>74447.03</v>
      </c>
      <c r="H26" s="84" t="s">
        <v>180</v>
      </c>
    </row>
    <row r="27" spans="1:8" ht="22.5" outlineLevel="1" x14ac:dyDescent="0.2">
      <c r="A27" s="80" t="s">
        <v>91</v>
      </c>
      <c r="B27" s="81" t="s">
        <v>204</v>
      </c>
      <c r="C27" s="82" t="s">
        <v>74</v>
      </c>
      <c r="D27" s="81" t="s">
        <v>193</v>
      </c>
      <c r="E27" s="85">
        <v>10.8</v>
      </c>
      <c r="F27" s="83">
        <v>904</v>
      </c>
      <c r="G27" s="85">
        <v>9763.2000000000007</v>
      </c>
      <c r="H27" s="84" t="s">
        <v>180</v>
      </c>
    </row>
    <row r="28" spans="1:8" outlineLevel="1" x14ac:dyDescent="0.2">
      <c r="A28" s="80" t="s">
        <v>92</v>
      </c>
      <c r="B28" s="81" t="s">
        <v>205</v>
      </c>
      <c r="C28" s="82" t="s">
        <v>162</v>
      </c>
      <c r="D28" s="81" t="s">
        <v>82</v>
      </c>
      <c r="E28" s="85">
        <v>2.0400000000000001E-3</v>
      </c>
      <c r="F28" s="83">
        <v>1510113</v>
      </c>
      <c r="G28" s="85">
        <v>3080.63</v>
      </c>
      <c r="H28" s="84" t="s">
        <v>180</v>
      </c>
    </row>
    <row r="29" spans="1:8" ht="15.75" outlineLevel="1" x14ac:dyDescent="0.2">
      <c r="A29" s="80" t="s">
        <v>97</v>
      </c>
      <c r="B29" s="81" t="s">
        <v>206</v>
      </c>
      <c r="C29" s="82" t="s">
        <v>207</v>
      </c>
      <c r="D29" s="81" t="s">
        <v>193</v>
      </c>
      <c r="E29" s="85">
        <v>10.476000000000001</v>
      </c>
      <c r="F29" s="83">
        <v>113</v>
      </c>
      <c r="G29" s="85">
        <v>1183.79</v>
      </c>
      <c r="H29" s="84" t="s">
        <v>180</v>
      </c>
    </row>
    <row r="30" spans="1:8" ht="25.5" outlineLevel="1" x14ac:dyDescent="0.2">
      <c r="A30" s="80" t="s">
        <v>100</v>
      </c>
      <c r="B30" s="81" t="s">
        <v>208</v>
      </c>
      <c r="C30" s="82" t="s">
        <v>209</v>
      </c>
      <c r="D30" s="81" t="s">
        <v>193</v>
      </c>
      <c r="E30" s="85">
        <v>2.9219780000000001E-2</v>
      </c>
      <c r="F30" s="83">
        <v>5361</v>
      </c>
      <c r="G30" s="85">
        <v>156.65</v>
      </c>
      <c r="H30" s="84" t="s">
        <v>180</v>
      </c>
    </row>
    <row r="31" spans="1:8" x14ac:dyDescent="0.2">
      <c r="A31" s="86"/>
      <c r="B31" s="87"/>
      <c r="C31" s="88" t="s">
        <v>210</v>
      </c>
      <c r="D31" s="89" t="s">
        <v>36</v>
      </c>
      <c r="E31" s="90"/>
      <c r="F31" s="90"/>
      <c r="G31" s="91">
        <v>63223695</v>
      </c>
      <c r="H31" s="92"/>
    </row>
    <row r="32" spans="1:8" outlineLevel="1" x14ac:dyDescent="0.2">
      <c r="A32" s="93"/>
      <c r="B32" s="94"/>
      <c r="C32" s="95"/>
      <c r="D32" s="96"/>
      <c r="E32" s="97"/>
      <c r="F32" s="97"/>
      <c r="G32" s="97"/>
      <c r="H32" s="98"/>
    </row>
    <row r="33" spans="1:8" x14ac:dyDescent="0.2">
      <c r="A33" s="86"/>
      <c r="B33" s="87"/>
      <c r="C33" s="88" t="s">
        <v>211</v>
      </c>
      <c r="D33" s="89" t="s">
        <v>36</v>
      </c>
      <c r="E33" s="90"/>
      <c r="F33" s="90"/>
      <c r="G33" s="99">
        <v>63223694.780000001</v>
      </c>
      <c r="H33" s="92"/>
    </row>
  </sheetData>
  <mergeCells count="12">
    <mergeCell ref="G9:G10"/>
    <mergeCell ref="H9:H10"/>
    <mergeCell ref="A12:E12"/>
    <mergeCell ref="A13:H13"/>
    <mergeCell ref="B5:F5"/>
    <mergeCell ref="B6:F6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scale="9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Normal="100" workbookViewId="0">
      <selection activeCell="L27" sqref="L27"/>
    </sheetView>
  </sheetViews>
  <sheetFormatPr defaultRowHeight="12.75" x14ac:dyDescent="0.2"/>
  <cols>
    <col min="1" max="1" width="8.33203125" customWidth="1"/>
    <col min="2" max="2" width="15.83203125" customWidth="1"/>
    <col min="3" max="3" width="69.83203125" customWidth="1"/>
    <col min="4" max="4" width="8.5" customWidth="1"/>
    <col min="5" max="5" width="7.6640625" customWidth="1"/>
    <col min="6" max="6" width="16" customWidth="1"/>
    <col min="7" max="7" width="15.33203125" customWidth="1"/>
    <col min="8" max="8" width="16.83203125" customWidth="1"/>
    <col min="257" max="257" width="8.33203125" customWidth="1"/>
    <col min="258" max="258" width="15.83203125" customWidth="1"/>
    <col min="259" max="259" width="69.83203125" customWidth="1"/>
    <col min="260" max="260" width="8.5" customWidth="1"/>
    <col min="261" max="261" width="7.6640625" customWidth="1"/>
    <col min="262" max="262" width="16" customWidth="1"/>
    <col min="263" max="263" width="15.33203125" customWidth="1"/>
    <col min="264" max="264" width="16.83203125" customWidth="1"/>
    <col min="513" max="513" width="8.33203125" customWidth="1"/>
    <col min="514" max="514" width="15.83203125" customWidth="1"/>
    <col min="515" max="515" width="69.83203125" customWidth="1"/>
    <col min="516" max="516" width="8.5" customWidth="1"/>
    <col min="517" max="517" width="7.6640625" customWidth="1"/>
    <col min="518" max="518" width="16" customWidth="1"/>
    <col min="519" max="519" width="15.33203125" customWidth="1"/>
    <col min="520" max="520" width="16.83203125" customWidth="1"/>
    <col min="769" max="769" width="8.33203125" customWidth="1"/>
    <col min="770" max="770" width="15.83203125" customWidth="1"/>
    <col min="771" max="771" width="69.83203125" customWidth="1"/>
    <col min="772" max="772" width="8.5" customWidth="1"/>
    <col min="773" max="773" width="7.6640625" customWidth="1"/>
    <col min="774" max="774" width="16" customWidth="1"/>
    <col min="775" max="775" width="15.33203125" customWidth="1"/>
    <col min="776" max="776" width="16.83203125" customWidth="1"/>
    <col min="1025" max="1025" width="8.33203125" customWidth="1"/>
    <col min="1026" max="1026" width="15.83203125" customWidth="1"/>
    <col min="1027" max="1027" width="69.83203125" customWidth="1"/>
    <col min="1028" max="1028" width="8.5" customWidth="1"/>
    <col min="1029" max="1029" width="7.6640625" customWidth="1"/>
    <col min="1030" max="1030" width="16" customWidth="1"/>
    <col min="1031" max="1031" width="15.33203125" customWidth="1"/>
    <col min="1032" max="1032" width="16.83203125" customWidth="1"/>
    <col min="1281" max="1281" width="8.33203125" customWidth="1"/>
    <col min="1282" max="1282" width="15.83203125" customWidth="1"/>
    <col min="1283" max="1283" width="69.83203125" customWidth="1"/>
    <col min="1284" max="1284" width="8.5" customWidth="1"/>
    <col min="1285" max="1285" width="7.6640625" customWidth="1"/>
    <col min="1286" max="1286" width="16" customWidth="1"/>
    <col min="1287" max="1287" width="15.33203125" customWidth="1"/>
    <col min="1288" max="1288" width="16.83203125" customWidth="1"/>
    <col min="1537" max="1537" width="8.33203125" customWidth="1"/>
    <col min="1538" max="1538" width="15.83203125" customWidth="1"/>
    <col min="1539" max="1539" width="69.83203125" customWidth="1"/>
    <col min="1540" max="1540" width="8.5" customWidth="1"/>
    <col min="1541" max="1541" width="7.6640625" customWidth="1"/>
    <col min="1542" max="1542" width="16" customWidth="1"/>
    <col min="1543" max="1543" width="15.33203125" customWidth="1"/>
    <col min="1544" max="1544" width="16.83203125" customWidth="1"/>
    <col min="1793" max="1793" width="8.33203125" customWidth="1"/>
    <col min="1794" max="1794" width="15.83203125" customWidth="1"/>
    <col min="1795" max="1795" width="69.83203125" customWidth="1"/>
    <col min="1796" max="1796" width="8.5" customWidth="1"/>
    <col min="1797" max="1797" width="7.6640625" customWidth="1"/>
    <col min="1798" max="1798" width="16" customWidth="1"/>
    <col min="1799" max="1799" width="15.33203125" customWidth="1"/>
    <col min="1800" max="1800" width="16.83203125" customWidth="1"/>
    <col min="2049" max="2049" width="8.33203125" customWidth="1"/>
    <col min="2050" max="2050" width="15.83203125" customWidth="1"/>
    <col min="2051" max="2051" width="69.83203125" customWidth="1"/>
    <col min="2052" max="2052" width="8.5" customWidth="1"/>
    <col min="2053" max="2053" width="7.6640625" customWidth="1"/>
    <col min="2054" max="2054" width="16" customWidth="1"/>
    <col min="2055" max="2055" width="15.33203125" customWidth="1"/>
    <col min="2056" max="2056" width="16.83203125" customWidth="1"/>
    <col min="2305" max="2305" width="8.33203125" customWidth="1"/>
    <col min="2306" max="2306" width="15.83203125" customWidth="1"/>
    <col min="2307" max="2307" width="69.83203125" customWidth="1"/>
    <col min="2308" max="2308" width="8.5" customWidth="1"/>
    <col min="2309" max="2309" width="7.6640625" customWidth="1"/>
    <col min="2310" max="2310" width="16" customWidth="1"/>
    <col min="2311" max="2311" width="15.33203125" customWidth="1"/>
    <col min="2312" max="2312" width="16.83203125" customWidth="1"/>
    <col min="2561" max="2561" width="8.33203125" customWidth="1"/>
    <col min="2562" max="2562" width="15.83203125" customWidth="1"/>
    <col min="2563" max="2563" width="69.83203125" customWidth="1"/>
    <col min="2564" max="2564" width="8.5" customWidth="1"/>
    <col min="2565" max="2565" width="7.6640625" customWidth="1"/>
    <col min="2566" max="2566" width="16" customWidth="1"/>
    <col min="2567" max="2567" width="15.33203125" customWidth="1"/>
    <col min="2568" max="2568" width="16.83203125" customWidth="1"/>
    <col min="2817" max="2817" width="8.33203125" customWidth="1"/>
    <col min="2818" max="2818" width="15.83203125" customWidth="1"/>
    <col min="2819" max="2819" width="69.83203125" customWidth="1"/>
    <col min="2820" max="2820" width="8.5" customWidth="1"/>
    <col min="2821" max="2821" width="7.6640625" customWidth="1"/>
    <col min="2822" max="2822" width="16" customWidth="1"/>
    <col min="2823" max="2823" width="15.33203125" customWidth="1"/>
    <col min="2824" max="2824" width="16.83203125" customWidth="1"/>
    <col min="3073" max="3073" width="8.33203125" customWidth="1"/>
    <col min="3074" max="3074" width="15.83203125" customWidth="1"/>
    <col min="3075" max="3075" width="69.83203125" customWidth="1"/>
    <col min="3076" max="3076" width="8.5" customWidth="1"/>
    <col min="3077" max="3077" width="7.6640625" customWidth="1"/>
    <col min="3078" max="3078" width="16" customWidth="1"/>
    <col min="3079" max="3079" width="15.33203125" customWidth="1"/>
    <col min="3080" max="3080" width="16.83203125" customWidth="1"/>
    <col min="3329" max="3329" width="8.33203125" customWidth="1"/>
    <col min="3330" max="3330" width="15.83203125" customWidth="1"/>
    <col min="3331" max="3331" width="69.83203125" customWidth="1"/>
    <col min="3332" max="3332" width="8.5" customWidth="1"/>
    <col min="3333" max="3333" width="7.6640625" customWidth="1"/>
    <col min="3334" max="3334" width="16" customWidth="1"/>
    <col min="3335" max="3335" width="15.33203125" customWidth="1"/>
    <col min="3336" max="3336" width="16.83203125" customWidth="1"/>
    <col min="3585" max="3585" width="8.33203125" customWidth="1"/>
    <col min="3586" max="3586" width="15.83203125" customWidth="1"/>
    <col min="3587" max="3587" width="69.83203125" customWidth="1"/>
    <col min="3588" max="3588" width="8.5" customWidth="1"/>
    <col min="3589" max="3589" width="7.6640625" customWidth="1"/>
    <col min="3590" max="3590" width="16" customWidth="1"/>
    <col min="3591" max="3591" width="15.33203125" customWidth="1"/>
    <col min="3592" max="3592" width="16.83203125" customWidth="1"/>
    <col min="3841" max="3841" width="8.33203125" customWidth="1"/>
    <col min="3842" max="3842" width="15.83203125" customWidth="1"/>
    <col min="3843" max="3843" width="69.83203125" customWidth="1"/>
    <col min="3844" max="3844" width="8.5" customWidth="1"/>
    <col min="3845" max="3845" width="7.6640625" customWidth="1"/>
    <col min="3846" max="3846" width="16" customWidth="1"/>
    <col min="3847" max="3847" width="15.33203125" customWidth="1"/>
    <col min="3848" max="3848" width="16.83203125" customWidth="1"/>
    <col min="4097" max="4097" width="8.33203125" customWidth="1"/>
    <col min="4098" max="4098" width="15.83203125" customWidth="1"/>
    <col min="4099" max="4099" width="69.83203125" customWidth="1"/>
    <col min="4100" max="4100" width="8.5" customWidth="1"/>
    <col min="4101" max="4101" width="7.6640625" customWidth="1"/>
    <col min="4102" max="4102" width="16" customWidth="1"/>
    <col min="4103" max="4103" width="15.33203125" customWidth="1"/>
    <col min="4104" max="4104" width="16.83203125" customWidth="1"/>
    <col min="4353" max="4353" width="8.33203125" customWidth="1"/>
    <col min="4354" max="4354" width="15.83203125" customWidth="1"/>
    <col min="4355" max="4355" width="69.83203125" customWidth="1"/>
    <col min="4356" max="4356" width="8.5" customWidth="1"/>
    <col min="4357" max="4357" width="7.6640625" customWidth="1"/>
    <col min="4358" max="4358" width="16" customWidth="1"/>
    <col min="4359" max="4359" width="15.33203125" customWidth="1"/>
    <col min="4360" max="4360" width="16.83203125" customWidth="1"/>
    <col min="4609" max="4609" width="8.33203125" customWidth="1"/>
    <col min="4610" max="4610" width="15.83203125" customWidth="1"/>
    <col min="4611" max="4611" width="69.83203125" customWidth="1"/>
    <col min="4612" max="4612" width="8.5" customWidth="1"/>
    <col min="4613" max="4613" width="7.6640625" customWidth="1"/>
    <col min="4614" max="4614" width="16" customWidth="1"/>
    <col min="4615" max="4615" width="15.33203125" customWidth="1"/>
    <col min="4616" max="4616" width="16.83203125" customWidth="1"/>
    <col min="4865" max="4865" width="8.33203125" customWidth="1"/>
    <col min="4866" max="4866" width="15.83203125" customWidth="1"/>
    <col min="4867" max="4867" width="69.83203125" customWidth="1"/>
    <col min="4868" max="4868" width="8.5" customWidth="1"/>
    <col min="4869" max="4869" width="7.6640625" customWidth="1"/>
    <col min="4870" max="4870" width="16" customWidth="1"/>
    <col min="4871" max="4871" width="15.33203125" customWidth="1"/>
    <col min="4872" max="4872" width="16.83203125" customWidth="1"/>
    <col min="5121" max="5121" width="8.33203125" customWidth="1"/>
    <col min="5122" max="5122" width="15.83203125" customWidth="1"/>
    <col min="5123" max="5123" width="69.83203125" customWidth="1"/>
    <col min="5124" max="5124" width="8.5" customWidth="1"/>
    <col min="5125" max="5125" width="7.6640625" customWidth="1"/>
    <col min="5126" max="5126" width="16" customWidth="1"/>
    <col min="5127" max="5127" width="15.33203125" customWidth="1"/>
    <col min="5128" max="5128" width="16.83203125" customWidth="1"/>
    <col min="5377" max="5377" width="8.33203125" customWidth="1"/>
    <col min="5378" max="5378" width="15.83203125" customWidth="1"/>
    <col min="5379" max="5379" width="69.83203125" customWidth="1"/>
    <col min="5380" max="5380" width="8.5" customWidth="1"/>
    <col min="5381" max="5381" width="7.6640625" customWidth="1"/>
    <col min="5382" max="5382" width="16" customWidth="1"/>
    <col min="5383" max="5383" width="15.33203125" customWidth="1"/>
    <col min="5384" max="5384" width="16.83203125" customWidth="1"/>
    <col min="5633" max="5633" width="8.33203125" customWidth="1"/>
    <col min="5634" max="5634" width="15.83203125" customWidth="1"/>
    <col min="5635" max="5635" width="69.83203125" customWidth="1"/>
    <col min="5636" max="5636" width="8.5" customWidth="1"/>
    <col min="5637" max="5637" width="7.6640625" customWidth="1"/>
    <col min="5638" max="5638" width="16" customWidth="1"/>
    <col min="5639" max="5639" width="15.33203125" customWidth="1"/>
    <col min="5640" max="5640" width="16.83203125" customWidth="1"/>
    <col min="5889" max="5889" width="8.33203125" customWidth="1"/>
    <col min="5890" max="5890" width="15.83203125" customWidth="1"/>
    <col min="5891" max="5891" width="69.83203125" customWidth="1"/>
    <col min="5892" max="5892" width="8.5" customWidth="1"/>
    <col min="5893" max="5893" width="7.6640625" customWidth="1"/>
    <col min="5894" max="5894" width="16" customWidth="1"/>
    <col min="5895" max="5895" width="15.33203125" customWidth="1"/>
    <col min="5896" max="5896" width="16.83203125" customWidth="1"/>
    <col min="6145" max="6145" width="8.33203125" customWidth="1"/>
    <col min="6146" max="6146" width="15.83203125" customWidth="1"/>
    <col min="6147" max="6147" width="69.83203125" customWidth="1"/>
    <col min="6148" max="6148" width="8.5" customWidth="1"/>
    <col min="6149" max="6149" width="7.6640625" customWidth="1"/>
    <col min="6150" max="6150" width="16" customWidth="1"/>
    <col min="6151" max="6151" width="15.33203125" customWidth="1"/>
    <col min="6152" max="6152" width="16.83203125" customWidth="1"/>
    <col min="6401" max="6401" width="8.33203125" customWidth="1"/>
    <col min="6402" max="6402" width="15.83203125" customWidth="1"/>
    <col min="6403" max="6403" width="69.83203125" customWidth="1"/>
    <col min="6404" max="6404" width="8.5" customWidth="1"/>
    <col min="6405" max="6405" width="7.6640625" customWidth="1"/>
    <col min="6406" max="6406" width="16" customWidth="1"/>
    <col min="6407" max="6407" width="15.33203125" customWidth="1"/>
    <col min="6408" max="6408" width="16.83203125" customWidth="1"/>
    <col min="6657" max="6657" width="8.33203125" customWidth="1"/>
    <col min="6658" max="6658" width="15.83203125" customWidth="1"/>
    <col min="6659" max="6659" width="69.83203125" customWidth="1"/>
    <col min="6660" max="6660" width="8.5" customWidth="1"/>
    <col min="6661" max="6661" width="7.6640625" customWidth="1"/>
    <col min="6662" max="6662" width="16" customWidth="1"/>
    <col min="6663" max="6663" width="15.33203125" customWidth="1"/>
    <col min="6664" max="6664" width="16.83203125" customWidth="1"/>
    <col min="6913" max="6913" width="8.33203125" customWidth="1"/>
    <col min="6914" max="6914" width="15.83203125" customWidth="1"/>
    <col min="6915" max="6915" width="69.83203125" customWidth="1"/>
    <col min="6916" max="6916" width="8.5" customWidth="1"/>
    <col min="6917" max="6917" width="7.6640625" customWidth="1"/>
    <col min="6918" max="6918" width="16" customWidth="1"/>
    <col min="6919" max="6919" width="15.33203125" customWidth="1"/>
    <col min="6920" max="6920" width="16.83203125" customWidth="1"/>
    <col min="7169" max="7169" width="8.33203125" customWidth="1"/>
    <col min="7170" max="7170" width="15.83203125" customWidth="1"/>
    <col min="7171" max="7171" width="69.83203125" customWidth="1"/>
    <col min="7172" max="7172" width="8.5" customWidth="1"/>
    <col min="7173" max="7173" width="7.6640625" customWidth="1"/>
    <col min="7174" max="7174" width="16" customWidth="1"/>
    <col min="7175" max="7175" width="15.33203125" customWidth="1"/>
    <col min="7176" max="7176" width="16.83203125" customWidth="1"/>
    <col min="7425" max="7425" width="8.33203125" customWidth="1"/>
    <col min="7426" max="7426" width="15.83203125" customWidth="1"/>
    <col min="7427" max="7427" width="69.83203125" customWidth="1"/>
    <col min="7428" max="7428" width="8.5" customWidth="1"/>
    <col min="7429" max="7429" width="7.6640625" customWidth="1"/>
    <col min="7430" max="7430" width="16" customWidth="1"/>
    <col min="7431" max="7431" width="15.33203125" customWidth="1"/>
    <col min="7432" max="7432" width="16.83203125" customWidth="1"/>
    <col min="7681" max="7681" width="8.33203125" customWidth="1"/>
    <col min="7682" max="7682" width="15.83203125" customWidth="1"/>
    <col min="7683" max="7683" width="69.83203125" customWidth="1"/>
    <col min="7684" max="7684" width="8.5" customWidth="1"/>
    <col min="7685" max="7685" width="7.6640625" customWidth="1"/>
    <col min="7686" max="7686" width="16" customWidth="1"/>
    <col min="7687" max="7687" width="15.33203125" customWidth="1"/>
    <col min="7688" max="7688" width="16.83203125" customWidth="1"/>
    <col min="7937" max="7937" width="8.33203125" customWidth="1"/>
    <col min="7938" max="7938" width="15.83203125" customWidth="1"/>
    <col min="7939" max="7939" width="69.83203125" customWidth="1"/>
    <col min="7940" max="7940" width="8.5" customWidth="1"/>
    <col min="7941" max="7941" width="7.6640625" customWidth="1"/>
    <col min="7942" max="7942" width="16" customWidth="1"/>
    <col min="7943" max="7943" width="15.33203125" customWidth="1"/>
    <col min="7944" max="7944" width="16.83203125" customWidth="1"/>
    <col min="8193" max="8193" width="8.33203125" customWidth="1"/>
    <col min="8194" max="8194" width="15.83203125" customWidth="1"/>
    <col min="8195" max="8195" width="69.83203125" customWidth="1"/>
    <col min="8196" max="8196" width="8.5" customWidth="1"/>
    <col min="8197" max="8197" width="7.6640625" customWidth="1"/>
    <col min="8198" max="8198" width="16" customWidth="1"/>
    <col min="8199" max="8199" width="15.33203125" customWidth="1"/>
    <col min="8200" max="8200" width="16.83203125" customWidth="1"/>
    <col min="8449" max="8449" width="8.33203125" customWidth="1"/>
    <col min="8450" max="8450" width="15.83203125" customWidth="1"/>
    <col min="8451" max="8451" width="69.83203125" customWidth="1"/>
    <col min="8452" max="8452" width="8.5" customWidth="1"/>
    <col min="8453" max="8453" width="7.6640625" customWidth="1"/>
    <col min="8454" max="8454" width="16" customWidth="1"/>
    <col min="8455" max="8455" width="15.33203125" customWidth="1"/>
    <col min="8456" max="8456" width="16.83203125" customWidth="1"/>
    <col min="8705" max="8705" width="8.33203125" customWidth="1"/>
    <col min="8706" max="8706" width="15.83203125" customWidth="1"/>
    <col min="8707" max="8707" width="69.83203125" customWidth="1"/>
    <col min="8708" max="8708" width="8.5" customWidth="1"/>
    <col min="8709" max="8709" width="7.6640625" customWidth="1"/>
    <col min="8710" max="8710" width="16" customWidth="1"/>
    <col min="8711" max="8711" width="15.33203125" customWidth="1"/>
    <col min="8712" max="8712" width="16.83203125" customWidth="1"/>
    <col min="8961" max="8961" width="8.33203125" customWidth="1"/>
    <col min="8962" max="8962" width="15.83203125" customWidth="1"/>
    <col min="8963" max="8963" width="69.83203125" customWidth="1"/>
    <col min="8964" max="8964" width="8.5" customWidth="1"/>
    <col min="8965" max="8965" width="7.6640625" customWidth="1"/>
    <col min="8966" max="8966" width="16" customWidth="1"/>
    <col min="8967" max="8967" width="15.33203125" customWidth="1"/>
    <col min="8968" max="8968" width="16.83203125" customWidth="1"/>
    <col min="9217" max="9217" width="8.33203125" customWidth="1"/>
    <col min="9218" max="9218" width="15.83203125" customWidth="1"/>
    <col min="9219" max="9219" width="69.83203125" customWidth="1"/>
    <col min="9220" max="9220" width="8.5" customWidth="1"/>
    <col min="9221" max="9221" width="7.6640625" customWidth="1"/>
    <col min="9222" max="9222" width="16" customWidth="1"/>
    <col min="9223" max="9223" width="15.33203125" customWidth="1"/>
    <col min="9224" max="9224" width="16.83203125" customWidth="1"/>
    <col min="9473" max="9473" width="8.33203125" customWidth="1"/>
    <col min="9474" max="9474" width="15.83203125" customWidth="1"/>
    <col min="9475" max="9475" width="69.83203125" customWidth="1"/>
    <col min="9476" max="9476" width="8.5" customWidth="1"/>
    <col min="9477" max="9477" width="7.6640625" customWidth="1"/>
    <col min="9478" max="9478" width="16" customWidth="1"/>
    <col min="9479" max="9479" width="15.33203125" customWidth="1"/>
    <col min="9480" max="9480" width="16.83203125" customWidth="1"/>
    <col min="9729" max="9729" width="8.33203125" customWidth="1"/>
    <col min="9730" max="9730" width="15.83203125" customWidth="1"/>
    <col min="9731" max="9731" width="69.83203125" customWidth="1"/>
    <col min="9732" max="9732" width="8.5" customWidth="1"/>
    <col min="9733" max="9733" width="7.6640625" customWidth="1"/>
    <col min="9734" max="9734" width="16" customWidth="1"/>
    <col min="9735" max="9735" width="15.33203125" customWidth="1"/>
    <col min="9736" max="9736" width="16.83203125" customWidth="1"/>
    <col min="9985" max="9985" width="8.33203125" customWidth="1"/>
    <col min="9986" max="9986" width="15.83203125" customWidth="1"/>
    <col min="9987" max="9987" width="69.83203125" customWidth="1"/>
    <col min="9988" max="9988" width="8.5" customWidth="1"/>
    <col min="9989" max="9989" width="7.6640625" customWidth="1"/>
    <col min="9990" max="9990" width="16" customWidth="1"/>
    <col min="9991" max="9991" width="15.33203125" customWidth="1"/>
    <col min="9992" max="9992" width="16.83203125" customWidth="1"/>
    <col min="10241" max="10241" width="8.33203125" customWidth="1"/>
    <col min="10242" max="10242" width="15.83203125" customWidth="1"/>
    <col min="10243" max="10243" width="69.83203125" customWidth="1"/>
    <col min="10244" max="10244" width="8.5" customWidth="1"/>
    <col min="10245" max="10245" width="7.6640625" customWidth="1"/>
    <col min="10246" max="10246" width="16" customWidth="1"/>
    <col min="10247" max="10247" width="15.33203125" customWidth="1"/>
    <col min="10248" max="10248" width="16.83203125" customWidth="1"/>
    <col min="10497" max="10497" width="8.33203125" customWidth="1"/>
    <col min="10498" max="10498" width="15.83203125" customWidth="1"/>
    <col min="10499" max="10499" width="69.83203125" customWidth="1"/>
    <col min="10500" max="10500" width="8.5" customWidth="1"/>
    <col min="10501" max="10501" width="7.6640625" customWidth="1"/>
    <col min="10502" max="10502" width="16" customWidth="1"/>
    <col min="10503" max="10503" width="15.33203125" customWidth="1"/>
    <col min="10504" max="10504" width="16.83203125" customWidth="1"/>
    <col min="10753" max="10753" width="8.33203125" customWidth="1"/>
    <col min="10754" max="10754" width="15.83203125" customWidth="1"/>
    <col min="10755" max="10755" width="69.83203125" customWidth="1"/>
    <col min="10756" max="10756" width="8.5" customWidth="1"/>
    <col min="10757" max="10757" width="7.6640625" customWidth="1"/>
    <col min="10758" max="10758" width="16" customWidth="1"/>
    <col min="10759" max="10759" width="15.33203125" customWidth="1"/>
    <col min="10760" max="10760" width="16.83203125" customWidth="1"/>
    <col min="11009" max="11009" width="8.33203125" customWidth="1"/>
    <col min="11010" max="11010" width="15.83203125" customWidth="1"/>
    <col min="11011" max="11011" width="69.83203125" customWidth="1"/>
    <col min="11012" max="11012" width="8.5" customWidth="1"/>
    <col min="11013" max="11013" width="7.6640625" customWidth="1"/>
    <col min="11014" max="11014" width="16" customWidth="1"/>
    <col min="11015" max="11015" width="15.33203125" customWidth="1"/>
    <col min="11016" max="11016" width="16.83203125" customWidth="1"/>
    <col min="11265" max="11265" width="8.33203125" customWidth="1"/>
    <col min="11266" max="11266" width="15.83203125" customWidth="1"/>
    <col min="11267" max="11267" width="69.83203125" customWidth="1"/>
    <col min="11268" max="11268" width="8.5" customWidth="1"/>
    <col min="11269" max="11269" width="7.6640625" customWidth="1"/>
    <col min="11270" max="11270" width="16" customWidth="1"/>
    <col min="11271" max="11271" width="15.33203125" customWidth="1"/>
    <col min="11272" max="11272" width="16.83203125" customWidth="1"/>
    <col min="11521" max="11521" width="8.33203125" customWidth="1"/>
    <col min="11522" max="11522" width="15.83203125" customWidth="1"/>
    <col min="11523" max="11523" width="69.83203125" customWidth="1"/>
    <col min="11524" max="11524" width="8.5" customWidth="1"/>
    <col min="11525" max="11525" width="7.6640625" customWidth="1"/>
    <col min="11526" max="11526" width="16" customWidth="1"/>
    <col min="11527" max="11527" width="15.33203125" customWidth="1"/>
    <col min="11528" max="11528" width="16.83203125" customWidth="1"/>
    <col min="11777" max="11777" width="8.33203125" customWidth="1"/>
    <col min="11778" max="11778" width="15.83203125" customWidth="1"/>
    <col min="11779" max="11779" width="69.83203125" customWidth="1"/>
    <col min="11780" max="11780" width="8.5" customWidth="1"/>
    <col min="11781" max="11781" width="7.6640625" customWidth="1"/>
    <col min="11782" max="11782" width="16" customWidth="1"/>
    <col min="11783" max="11783" width="15.33203125" customWidth="1"/>
    <col min="11784" max="11784" width="16.83203125" customWidth="1"/>
    <col min="12033" max="12033" width="8.33203125" customWidth="1"/>
    <col min="12034" max="12034" width="15.83203125" customWidth="1"/>
    <col min="12035" max="12035" width="69.83203125" customWidth="1"/>
    <col min="12036" max="12036" width="8.5" customWidth="1"/>
    <col min="12037" max="12037" width="7.6640625" customWidth="1"/>
    <col min="12038" max="12038" width="16" customWidth="1"/>
    <col min="12039" max="12039" width="15.33203125" customWidth="1"/>
    <col min="12040" max="12040" width="16.83203125" customWidth="1"/>
    <col min="12289" max="12289" width="8.33203125" customWidth="1"/>
    <col min="12290" max="12290" width="15.83203125" customWidth="1"/>
    <col min="12291" max="12291" width="69.83203125" customWidth="1"/>
    <col min="12292" max="12292" width="8.5" customWidth="1"/>
    <col min="12293" max="12293" width="7.6640625" customWidth="1"/>
    <col min="12294" max="12294" width="16" customWidth="1"/>
    <col min="12295" max="12295" width="15.33203125" customWidth="1"/>
    <col min="12296" max="12296" width="16.83203125" customWidth="1"/>
    <col min="12545" max="12545" width="8.33203125" customWidth="1"/>
    <col min="12546" max="12546" width="15.83203125" customWidth="1"/>
    <col min="12547" max="12547" width="69.83203125" customWidth="1"/>
    <col min="12548" max="12548" width="8.5" customWidth="1"/>
    <col min="12549" max="12549" width="7.6640625" customWidth="1"/>
    <col min="12550" max="12550" width="16" customWidth="1"/>
    <col min="12551" max="12551" width="15.33203125" customWidth="1"/>
    <col min="12552" max="12552" width="16.83203125" customWidth="1"/>
    <col min="12801" max="12801" width="8.33203125" customWidth="1"/>
    <col min="12802" max="12802" width="15.83203125" customWidth="1"/>
    <col min="12803" max="12803" width="69.83203125" customWidth="1"/>
    <col min="12804" max="12804" width="8.5" customWidth="1"/>
    <col min="12805" max="12805" width="7.6640625" customWidth="1"/>
    <col min="12806" max="12806" width="16" customWidth="1"/>
    <col min="12807" max="12807" width="15.33203125" customWidth="1"/>
    <col min="12808" max="12808" width="16.83203125" customWidth="1"/>
    <col min="13057" max="13057" width="8.33203125" customWidth="1"/>
    <col min="13058" max="13058" width="15.83203125" customWidth="1"/>
    <col min="13059" max="13059" width="69.83203125" customWidth="1"/>
    <col min="13060" max="13060" width="8.5" customWidth="1"/>
    <col min="13061" max="13061" width="7.6640625" customWidth="1"/>
    <col min="13062" max="13062" width="16" customWidth="1"/>
    <col min="13063" max="13063" width="15.33203125" customWidth="1"/>
    <col min="13064" max="13064" width="16.83203125" customWidth="1"/>
    <col min="13313" max="13313" width="8.33203125" customWidth="1"/>
    <col min="13314" max="13314" width="15.83203125" customWidth="1"/>
    <col min="13315" max="13315" width="69.83203125" customWidth="1"/>
    <col min="13316" max="13316" width="8.5" customWidth="1"/>
    <col min="13317" max="13317" width="7.6640625" customWidth="1"/>
    <col min="13318" max="13318" width="16" customWidth="1"/>
    <col min="13319" max="13319" width="15.33203125" customWidth="1"/>
    <col min="13320" max="13320" width="16.83203125" customWidth="1"/>
    <col min="13569" max="13569" width="8.33203125" customWidth="1"/>
    <col min="13570" max="13570" width="15.83203125" customWidth="1"/>
    <col min="13571" max="13571" width="69.83203125" customWidth="1"/>
    <col min="13572" max="13572" width="8.5" customWidth="1"/>
    <col min="13573" max="13573" width="7.6640625" customWidth="1"/>
    <col min="13574" max="13574" width="16" customWidth="1"/>
    <col min="13575" max="13575" width="15.33203125" customWidth="1"/>
    <col min="13576" max="13576" width="16.83203125" customWidth="1"/>
    <col min="13825" max="13825" width="8.33203125" customWidth="1"/>
    <col min="13826" max="13826" width="15.83203125" customWidth="1"/>
    <col min="13827" max="13827" width="69.83203125" customWidth="1"/>
    <col min="13828" max="13828" width="8.5" customWidth="1"/>
    <col min="13829" max="13829" width="7.6640625" customWidth="1"/>
    <col min="13830" max="13830" width="16" customWidth="1"/>
    <col min="13831" max="13831" width="15.33203125" customWidth="1"/>
    <col min="13832" max="13832" width="16.83203125" customWidth="1"/>
    <col min="14081" max="14081" width="8.33203125" customWidth="1"/>
    <col min="14082" max="14082" width="15.83203125" customWidth="1"/>
    <col min="14083" max="14083" width="69.83203125" customWidth="1"/>
    <col min="14084" max="14084" width="8.5" customWidth="1"/>
    <col min="14085" max="14085" width="7.6640625" customWidth="1"/>
    <col min="14086" max="14086" width="16" customWidth="1"/>
    <col min="14087" max="14087" width="15.33203125" customWidth="1"/>
    <col min="14088" max="14088" width="16.83203125" customWidth="1"/>
    <col min="14337" max="14337" width="8.33203125" customWidth="1"/>
    <col min="14338" max="14338" width="15.83203125" customWidth="1"/>
    <col min="14339" max="14339" width="69.83203125" customWidth="1"/>
    <col min="14340" max="14340" width="8.5" customWidth="1"/>
    <col min="14341" max="14341" width="7.6640625" customWidth="1"/>
    <col min="14342" max="14342" width="16" customWidth="1"/>
    <col min="14343" max="14343" width="15.33203125" customWidth="1"/>
    <col min="14344" max="14344" width="16.83203125" customWidth="1"/>
    <col min="14593" max="14593" width="8.33203125" customWidth="1"/>
    <col min="14594" max="14594" width="15.83203125" customWidth="1"/>
    <col min="14595" max="14595" width="69.83203125" customWidth="1"/>
    <col min="14596" max="14596" width="8.5" customWidth="1"/>
    <col min="14597" max="14597" width="7.6640625" customWidth="1"/>
    <col min="14598" max="14598" width="16" customWidth="1"/>
    <col min="14599" max="14599" width="15.33203125" customWidth="1"/>
    <col min="14600" max="14600" width="16.83203125" customWidth="1"/>
    <col min="14849" max="14849" width="8.33203125" customWidth="1"/>
    <col min="14850" max="14850" width="15.83203125" customWidth="1"/>
    <col min="14851" max="14851" width="69.83203125" customWidth="1"/>
    <col min="14852" max="14852" width="8.5" customWidth="1"/>
    <col min="14853" max="14853" width="7.6640625" customWidth="1"/>
    <col min="14854" max="14854" width="16" customWidth="1"/>
    <col min="14855" max="14855" width="15.33203125" customWidth="1"/>
    <col min="14856" max="14856" width="16.83203125" customWidth="1"/>
    <col min="15105" max="15105" width="8.33203125" customWidth="1"/>
    <col min="15106" max="15106" width="15.83203125" customWidth="1"/>
    <col min="15107" max="15107" width="69.83203125" customWidth="1"/>
    <col min="15108" max="15108" width="8.5" customWidth="1"/>
    <col min="15109" max="15109" width="7.6640625" customWidth="1"/>
    <col min="15110" max="15110" width="16" customWidth="1"/>
    <col min="15111" max="15111" width="15.33203125" customWidth="1"/>
    <col min="15112" max="15112" width="16.83203125" customWidth="1"/>
    <col min="15361" max="15361" width="8.33203125" customWidth="1"/>
    <col min="15362" max="15362" width="15.83203125" customWidth="1"/>
    <col min="15363" max="15363" width="69.83203125" customWidth="1"/>
    <col min="15364" max="15364" width="8.5" customWidth="1"/>
    <col min="15365" max="15365" width="7.6640625" customWidth="1"/>
    <col min="15366" max="15366" width="16" customWidth="1"/>
    <col min="15367" max="15367" width="15.33203125" customWidth="1"/>
    <col min="15368" max="15368" width="16.83203125" customWidth="1"/>
    <col min="15617" max="15617" width="8.33203125" customWidth="1"/>
    <col min="15618" max="15618" width="15.83203125" customWidth="1"/>
    <col min="15619" max="15619" width="69.83203125" customWidth="1"/>
    <col min="15620" max="15620" width="8.5" customWidth="1"/>
    <col min="15621" max="15621" width="7.6640625" customWidth="1"/>
    <col min="15622" max="15622" width="16" customWidth="1"/>
    <col min="15623" max="15623" width="15.33203125" customWidth="1"/>
    <col min="15624" max="15624" width="16.83203125" customWidth="1"/>
    <col min="15873" max="15873" width="8.33203125" customWidth="1"/>
    <col min="15874" max="15874" width="15.83203125" customWidth="1"/>
    <col min="15875" max="15875" width="69.83203125" customWidth="1"/>
    <col min="15876" max="15876" width="8.5" customWidth="1"/>
    <col min="15877" max="15877" width="7.6640625" customWidth="1"/>
    <col min="15878" max="15878" width="16" customWidth="1"/>
    <col min="15879" max="15879" width="15.33203125" customWidth="1"/>
    <col min="15880" max="15880" width="16.83203125" customWidth="1"/>
    <col min="16129" max="16129" width="8.33203125" customWidth="1"/>
    <col min="16130" max="16130" width="15.83203125" customWidth="1"/>
    <col min="16131" max="16131" width="69.83203125" customWidth="1"/>
    <col min="16132" max="16132" width="8.5" customWidth="1"/>
    <col min="16133" max="16133" width="7.6640625" customWidth="1"/>
    <col min="16134" max="16134" width="16" customWidth="1"/>
    <col min="16135" max="16135" width="15.33203125" customWidth="1"/>
    <col min="16136" max="16136" width="16.83203125" customWidth="1"/>
  </cols>
  <sheetData>
    <row r="1" spans="1:10" s="102" customFormat="1" x14ac:dyDescent="0.2">
      <c r="A1" s="100"/>
      <c r="B1" s="100"/>
      <c r="C1" s="100"/>
      <c r="D1" s="100"/>
      <c r="E1" s="100"/>
      <c r="F1" s="100"/>
      <c r="G1" s="100"/>
      <c r="H1" s="101" t="s">
        <v>212</v>
      </c>
      <c r="I1" s="100"/>
      <c r="J1" s="100"/>
    </row>
    <row r="2" spans="1:10" s="102" customFormat="1" x14ac:dyDescent="0.2">
      <c r="A2" s="100" t="s">
        <v>213</v>
      </c>
      <c r="B2" s="103"/>
      <c r="C2" s="201"/>
      <c r="D2" s="201"/>
      <c r="E2" s="201"/>
      <c r="F2" s="201"/>
      <c r="G2" s="201"/>
      <c r="H2" s="201"/>
      <c r="I2" s="100"/>
      <c r="J2" s="104"/>
    </row>
    <row r="3" spans="1:10" s="102" customFormat="1" x14ac:dyDescent="0.2">
      <c r="A3" s="202" t="s">
        <v>214</v>
      </c>
      <c r="B3" s="202"/>
      <c r="C3" s="100"/>
      <c r="D3" s="100"/>
      <c r="E3" s="100"/>
      <c r="F3" s="100"/>
      <c r="G3" s="100"/>
      <c r="H3" s="104"/>
      <c r="I3" s="100"/>
      <c r="J3" s="100"/>
    </row>
    <row r="4" spans="1:10" s="102" customFormat="1" ht="15" x14ac:dyDescent="0.25">
      <c r="A4" s="105" t="s">
        <v>215</v>
      </c>
      <c r="B4" s="106"/>
      <c r="C4" s="107"/>
      <c r="D4" s="100"/>
      <c r="E4" s="100"/>
      <c r="F4" s="100"/>
      <c r="G4" s="100"/>
      <c r="H4" s="104"/>
      <c r="I4" s="100"/>
      <c r="J4" s="100"/>
    </row>
    <row r="5" spans="1:10" s="102" customFormat="1" ht="15" x14ac:dyDescent="0.2">
      <c r="A5" s="108" t="s">
        <v>216</v>
      </c>
      <c r="B5" s="109"/>
      <c r="C5" s="110"/>
      <c r="D5" s="100"/>
      <c r="E5" s="100"/>
      <c r="F5" s="100"/>
      <c r="G5" s="100"/>
      <c r="H5" s="104"/>
      <c r="I5" s="100"/>
      <c r="J5" s="100"/>
    </row>
    <row r="6" spans="1:10" s="102" customFormat="1" ht="15" x14ac:dyDescent="0.2">
      <c r="A6" s="111" t="s">
        <v>217</v>
      </c>
      <c r="B6" s="106"/>
      <c r="C6" s="107"/>
      <c r="D6" s="100"/>
      <c r="E6" s="100"/>
      <c r="F6" s="100"/>
      <c r="G6" s="100"/>
      <c r="H6" s="104"/>
      <c r="I6" s="100"/>
      <c r="J6" s="100"/>
    </row>
    <row r="7" spans="1:10" s="102" customFormat="1" x14ac:dyDescent="0.2">
      <c r="A7" s="112"/>
      <c r="B7" s="112"/>
      <c r="C7" s="100"/>
      <c r="D7" s="100"/>
      <c r="E7" s="100"/>
      <c r="F7" s="100"/>
      <c r="G7" s="100"/>
      <c r="H7" s="104"/>
      <c r="I7" s="100"/>
      <c r="J7" s="100"/>
    </row>
    <row r="8" spans="1:10" s="102" customFormat="1" x14ac:dyDescent="0.2">
      <c r="A8" s="201" t="s">
        <v>218</v>
      </c>
      <c r="B8" s="201"/>
      <c r="C8" s="201"/>
      <c r="D8" s="201"/>
      <c r="E8" s="201"/>
      <c r="F8" s="201"/>
      <c r="G8" s="113">
        <f>H48</f>
        <v>261473.11978989595</v>
      </c>
      <c r="H8" s="114" t="s">
        <v>19</v>
      </c>
      <c r="I8" s="100"/>
      <c r="J8" s="100"/>
    </row>
    <row r="9" spans="1:10" s="102" customFormat="1" x14ac:dyDescent="0.2">
      <c r="A9" s="115"/>
      <c r="B9" s="203" t="s">
        <v>219</v>
      </c>
      <c r="C9" s="203"/>
      <c r="D9" s="100"/>
      <c r="E9" s="100"/>
      <c r="F9" s="100"/>
      <c r="G9" s="104"/>
      <c r="H9" s="104"/>
      <c r="I9" s="100"/>
      <c r="J9" s="100"/>
    </row>
    <row r="10" spans="1:10" s="102" customFormat="1" x14ac:dyDescent="0.2">
      <c r="A10" s="115"/>
      <c r="B10" s="203" t="s">
        <v>220</v>
      </c>
      <c r="C10" s="203"/>
      <c r="D10" s="203"/>
      <c r="E10" s="203"/>
      <c r="F10" s="203"/>
      <c r="G10" s="113">
        <f>H47</f>
        <v>28014.977120345997</v>
      </c>
      <c r="H10" s="114" t="s">
        <v>19</v>
      </c>
      <c r="I10" s="100"/>
      <c r="J10" s="100"/>
    </row>
    <row r="11" spans="1:10" s="102" customFormat="1" x14ac:dyDescent="0.2">
      <c r="A11" s="100"/>
      <c r="B11" s="200"/>
      <c r="C11" s="200"/>
      <c r="D11" s="200"/>
      <c r="E11" s="200"/>
      <c r="F11" s="200"/>
      <c r="G11" s="200"/>
      <c r="H11" s="100"/>
      <c r="I11" s="100"/>
      <c r="J11" s="100"/>
    </row>
    <row r="12" spans="1:10" s="102" customFormat="1" x14ac:dyDescent="0.2">
      <c r="A12" s="116"/>
      <c r="B12" s="184" t="s">
        <v>221</v>
      </c>
      <c r="C12" s="184"/>
      <c r="D12" s="184"/>
      <c r="E12" s="184"/>
      <c r="F12" s="184"/>
      <c r="G12" s="184"/>
      <c r="H12" s="100"/>
      <c r="I12" s="100"/>
      <c r="J12" s="100"/>
    </row>
    <row r="13" spans="1:10" s="102" customFormat="1" x14ac:dyDescent="0.2">
      <c r="A13" s="117"/>
      <c r="B13" s="117"/>
      <c r="C13" s="118" t="s">
        <v>222</v>
      </c>
      <c r="D13" s="100"/>
      <c r="E13" s="100"/>
      <c r="F13" s="100"/>
      <c r="G13" s="100"/>
      <c r="H13" s="104"/>
      <c r="I13" s="100"/>
      <c r="J13" s="100"/>
    </row>
    <row r="14" spans="1:10" s="102" customFormat="1" ht="15.75" x14ac:dyDescent="0.2">
      <c r="A14" s="100"/>
      <c r="B14" s="185" t="s">
        <v>223</v>
      </c>
      <c r="C14" s="185"/>
      <c r="D14" s="185"/>
      <c r="E14" s="185"/>
      <c r="F14" s="185"/>
      <c r="G14" s="185"/>
      <c r="H14" s="104"/>
      <c r="I14" s="100"/>
      <c r="J14" s="100"/>
    </row>
    <row r="15" spans="1:10" ht="25.5" customHeight="1" x14ac:dyDescent="0.2">
      <c r="A15" s="8"/>
      <c r="B15" s="186" t="s">
        <v>224</v>
      </c>
      <c r="C15" s="186"/>
      <c r="D15" s="186"/>
      <c r="E15" s="186"/>
      <c r="F15" s="186"/>
      <c r="G15" s="186"/>
      <c r="H15" s="8"/>
      <c r="I15" s="8"/>
      <c r="J15" s="8"/>
    </row>
    <row r="16" spans="1:10" s="1" customFormat="1" x14ac:dyDescent="0.2">
      <c r="A16" s="15"/>
      <c r="B16" s="187" t="s">
        <v>225</v>
      </c>
      <c r="C16" s="187"/>
      <c r="D16" s="187"/>
      <c r="E16" s="187"/>
      <c r="F16" s="187"/>
      <c r="G16" s="187"/>
      <c r="H16" s="2"/>
      <c r="I16" s="2"/>
      <c r="J16" s="2"/>
    </row>
    <row r="17" spans="1:10" s="102" customFormat="1" x14ac:dyDescent="0.2">
      <c r="A17" s="188" t="s">
        <v>226</v>
      </c>
      <c r="B17" s="188"/>
      <c r="C17" s="188"/>
      <c r="D17" s="188"/>
      <c r="E17" s="188"/>
      <c r="F17" s="188"/>
      <c r="G17" s="188"/>
      <c r="H17" s="188"/>
      <c r="I17" s="100"/>
      <c r="J17" s="100"/>
    </row>
    <row r="18" spans="1:10" s="28" customFormat="1" x14ac:dyDescent="0.2">
      <c r="A18" s="189" t="s">
        <v>227</v>
      </c>
      <c r="B18" s="189" t="s">
        <v>228</v>
      </c>
      <c r="C18" s="189" t="s">
        <v>229</v>
      </c>
      <c r="D18" s="191" t="s">
        <v>230</v>
      </c>
      <c r="E18" s="192"/>
      <c r="F18" s="192"/>
      <c r="G18" s="193"/>
      <c r="H18" s="189" t="s">
        <v>231</v>
      </c>
      <c r="I18" s="31"/>
      <c r="J18" s="31"/>
    </row>
    <row r="19" spans="1:10" s="28" customFormat="1" ht="36" x14ac:dyDescent="0.2">
      <c r="A19" s="190"/>
      <c r="B19" s="190"/>
      <c r="C19" s="190"/>
      <c r="D19" s="191" t="s">
        <v>232</v>
      </c>
      <c r="E19" s="194"/>
      <c r="F19" s="30" t="s">
        <v>233</v>
      </c>
      <c r="G19" s="30" t="s">
        <v>234</v>
      </c>
      <c r="H19" s="190"/>
      <c r="I19" s="31"/>
      <c r="J19" s="31"/>
    </row>
    <row r="20" spans="1:10" s="28" customFormat="1" x14ac:dyDescent="0.2">
      <c r="A20" s="119">
        <v>1</v>
      </c>
      <c r="B20" s="120">
        <v>2</v>
      </c>
      <c r="C20" s="120">
        <v>3</v>
      </c>
      <c r="D20" s="195">
        <v>4</v>
      </c>
      <c r="E20" s="196"/>
      <c r="F20" s="120">
        <v>5</v>
      </c>
      <c r="G20" s="120">
        <v>6</v>
      </c>
      <c r="H20" s="120">
        <v>7</v>
      </c>
      <c r="I20" s="31"/>
      <c r="J20" s="31"/>
    </row>
    <row r="21" spans="1:10" x14ac:dyDescent="0.2">
      <c r="A21" s="197"/>
      <c r="B21" s="197"/>
      <c r="C21" s="197"/>
      <c r="D21" s="197"/>
      <c r="E21" s="197"/>
      <c r="F21" s="197"/>
      <c r="G21" s="197"/>
      <c r="H21" s="197"/>
    </row>
    <row r="22" spans="1:10" ht="15.75" x14ac:dyDescent="0.25">
      <c r="A22" s="175" t="s">
        <v>235</v>
      </c>
      <c r="B22" s="176"/>
      <c r="C22" s="176"/>
      <c r="D22" s="176"/>
      <c r="E22" s="176"/>
      <c r="F22" s="176"/>
      <c r="G22" s="176"/>
      <c r="H22" s="177"/>
      <c r="I22" s="8"/>
      <c r="J22" s="8"/>
    </row>
    <row r="23" spans="1:10" s="1" customFormat="1" x14ac:dyDescent="0.2">
      <c r="A23" s="121"/>
      <c r="B23" s="122"/>
      <c r="C23" s="122" t="s">
        <v>236</v>
      </c>
      <c r="D23" s="198" t="s">
        <v>237</v>
      </c>
      <c r="E23" s="199"/>
      <c r="F23" s="123" t="s">
        <v>237</v>
      </c>
      <c r="G23" s="124"/>
      <c r="H23" s="124"/>
      <c r="I23" s="2"/>
      <c r="J23" s="2"/>
    </row>
    <row r="24" spans="1:10" ht="15.75" x14ac:dyDescent="0.25">
      <c r="A24" s="175" t="s">
        <v>238</v>
      </c>
      <c r="B24" s="176"/>
      <c r="C24" s="176"/>
      <c r="D24" s="176"/>
      <c r="E24" s="176"/>
      <c r="F24" s="176"/>
      <c r="G24" s="176"/>
      <c r="H24" s="177"/>
      <c r="I24" s="8"/>
      <c r="J24" s="8"/>
    </row>
    <row r="25" spans="1:10" s="1" customFormat="1" x14ac:dyDescent="0.2">
      <c r="A25" s="145"/>
      <c r="B25" s="145"/>
      <c r="C25" s="145"/>
      <c r="D25" s="145"/>
      <c r="E25" s="145"/>
      <c r="F25" s="145"/>
      <c r="G25" s="145"/>
      <c r="H25" s="145"/>
      <c r="I25" s="2"/>
      <c r="J25" s="2"/>
    </row>
    <row r="26" spans="1:10" ht="15.75" x14ac:dyDescent="0.25">
      <c r="A26" s="175" t="s">
        <v>239</v>
      </c>
      <c r="B26" s="176"/>
      <c r="C26" s="176"/>
      <c r="D26" s="176"/>
      <c r="E26" s="176"/>
      <c r="F26" s="176"/>
      <c r="G26" s="176"/>
      <c r="H26" s="177"/>
      <c r="I26" s="8"/>
      <c r="J26" s="8"/>
    </row>
    <row r="27" spans="1:10" s="1" customFormat="1" ht="38.25" x14ac:dyDescent="0.2">
      <c r="A27" s="125">
        <v>1</v>
      </c>
      <c r="B27" s="126" t="s">
        <v>9</v>
      </c>
      <c r="C27" s="127" t="s">
        <v>262</v>
      </c>
      <c r="D27" s="180">
        <v>146140.19099999999</v>
      </c>
      <c r="E27" s="181"/>
      <c r="F27" s="128" t="s">
        <v>237</v>
      </c>
      <c r="G27" s="129" t="s">
        <v>237</v>
      </c>
      <c r="H27" s="130">
        <f>D27</f>
        <v>146140.19099999999</v>
      </c>
      <c r="I27" s="131"/>
      <c r="J27" s="2"/>
    </row>
    <row r="28" spans="1:10" s="1" customFormat="1" x14ac:dyDescent="0.2">
      <c r="A28" s="125">
        <v>2</v>
      </c>
      <c r="B28" s="126" t="s">
        <v>264</v>
      </c>
      <c r="C28" s="135" t="s">
        <v>265</v>
      </c>
      <c r="D28" s="180">
        <v>16431.129000000001</v>
      </c>
      <c r="E28" s="181"/>
      <c r="F28" s="128" t="s">
        <v>237</v>
      </c>
      <c r="G28" s="129" t="s">
        <v>237</v>
      </c>
      <c r="H28" s="130">
        <f>D28</f>
        <v>16431.129000000001</v>
      </c>
      <c r="I28" s="131"/>
      <c r="J28" s="2"/>
    </row>
    <row r="29" spans="1:10" s="1" customFormat="1" x14ac:dyDescent="0.2">
      <c r="A29" s="125">
        <v>3</v>
      </c>
      <c r="B29" s="126" t="s">
        <v>281</v>
      </c>
      <c r="C29" s="135" t="s">
        <v>282</v>
      </c>
      <c r="D29" s="180">
        <v>25357.345000000001</v>
      </c>
      <c r="E29" s="181"/>
      <c r="F29" s="128" t="s">
        <v>237</v>
      </c>
      <c r="G29" s="129" t="s">
        <v>237</v>
      </c>
      <c r="H29" s="130">
        <f>D29</f>
        <v>25357.345000000001</v>
      </c>
      <c r="I29" s="131"/>
      <c r="J29" s="2"/>
    </row>
    <row r="30" spans="1:10" s="1" customFormat="1" x14ac:dyDescent="0.2">
      <c r="A30" s="121"/>
      <c r="B30" s="122"/>
      <c r="C30" s="122" t="s">
        <v>240</v>
      </c>
      <c r="D30" s="182">
        <f>SUM(D27:E29)</f>
        <v>187928.66500000001</v>
      </c>
      <c r="E30" s="183"/>
      <c r="F30" s="124">
        <f>SUM(F27:F27)</f>
        <v>0</v>
      </c>
      <c r="G30" s="123" t="s">
        <v>237</v>
      </c>
      <c r="H30" s="124">
        <f>SUM(H27:H29)</f>
        <v>187928.66500000001</v>
      </c>
      <c r="I30" s="2"/>
      <c r="J30" s="2"/>
    </row>
    <row r="31" spans="1:10" s="1" customFormat="1" x14ac:dyDescent="0.2">
      <c r="A31" s="121"/>
      <c r="B31" s="122"/>
      <c r="C31" s="122" t="s">
        <v>241</v>
      </c>
      <c r="D31" s="182">
        <f>D30</f>
        <v>187928.66500000001</v>
      </c>
      <c r="E31" s="183"/>
      <c r="F31" s="124">
        <f>F30</f>
        <v>0</v>
      </c>
      <c r="G31" s="123" t="s">
        <v>237</v>
      </c>
      <c r="H31" s="124">
        <f>H30</f>
        <v>187928.66500000001</v>
      </c>
      <c r="I31" s="2"/>
      <c r="J31" s="2"/>
    </row>
    <row r="32" spans="1:10" s="1" customFormat="1" x14ac:dyDescent="0.2">
      <c r="A32" s="145"/>
      <c r="B32" s="145"/>
      <c r="C32" s="145"/>
      <c r="D32" s="145"/>
      <c r="E32" s="145"/>
      <c r="F32" s="145"/>
      <c r="G32" s="145"/>
      <c r="H32" s="145"/>
      <c r="I32" s="2"/>
      <c r="J32" s="2"/>
    </row>
    <row r="33" spans="1:10" ht="15.75" x14ac:dyDescent="0.25">
      <c r="A33" s="175" t="s">
        <v>242</v>
      </c>
      <c r="B33" s="176"/>
      <c r="C33" s="176"/>
      <c r="D33" s="176"/>
      <c r="E33" s="176"/>
      <c r="F33" s="176"/>
      <c r="G33" s="176"/>
      <c r="H33" s="177"/>
      <c r="I33" s="8"/>
      <c r="J33" s="8"/>
    </row>
    <row r="34" spans="1:10" s="1" customFormat="1" ht="38.25" x14ac:dyDescent="0.2">
      <c r="A34" s="125" t="s">
        <v>76</v>
      </c>
      <c r="B34" s="126" t="s">
        <v>243</v>
      </c>
      <c r="C34" s="126" t="s">
        <v>244</v>
      </c>
      <c r="D34" s="173">
        <f>D31*7%</f>
        <v>13155.006550000002</v>
      </c>
      <c r="E34" s="174"/>
      <c r="F34" s="129" t="s">
        <v>237</v>
      </c>
      <c r="G34" s="129" t="s">
        <v>237</v>
      </c>
      <c r="H34" s="132">
        <f>D34</f>
        <v>13155.006550000002</v>
      </c>
      <c r="I34" s="131"/>
      <c r="J34" s="2"/>
    </row>
    <row r="35" spans="1:10" s="1" customFormat="1" x14ac:dyDescent="0.2">
      <c r="A35" s="121"/>
      <c r="B35" s="122"/>
      <c r="C35" s="122" t="s">
        <v>245</v>
      </c>
      <c r="D35" s="171">
        <f>D34</f>
        <v>13155.006550000002</v>
      </c>
      <c r="E35" s="172"/>
      <c r="F35" s="133" t="s">
        <v>237</v>
      </c>
      <c r="G35" s="133" t="s">
        <v>237</v>
      </c>
      <c r="H35" s="133">
        <f>H34</f>
        <v>13155.006550000002</v>
      </c>
      <c r="I35" s="2"/>
      <c r="J35" s="2"/>
    </row>
    <row r="36" spans="1:10" s="1" customFormat="1" x14ac:dyDescent="0.2">
      <c r="A36" s="121"/>
      <c r="B36" s="122"/>
      <c r="C36" s="122" t="s">
        <v>246</v>
      </c>
      <c r="D36" s="171">
        <f>D31+D35</f>
        <v>201083.67155</v>
      </c>
      <c r="E36" s="172"/>
      <c r="F36" s="133">
        <f>F31</f>
        <v>0</v>
      </c>
      <c r="G36" s="133" t="s">
        <v>237</v>
      </c>
      <c r="H36" s="133">
        <f>H31+H35</f>
        <v>201083.67155</v>
      </c>
      <c r="I36" s="2"/>
      <c r="J36" s="2"/>
    </row>
    <row r="37" spans="1:10" s="1" customFormat="1" ht="38.25" x14ac:dyDescent="0.2">
      <c r="A37" s="125" t="s">
        <v>79</v>
      </c>
      <c r="B37" s="126" t="s">
        <v>247</v>
      </c>
      <c r="C37" s="126" t="s">
        <v>248</v>
      </c>
      <c r="D37" s="173">
        <f>D36*5%</f>
        <v>10054.1835775</v>
      </c>
      <c r="E37" s="174"/>
      <c r="F37" s="129" t="s">
        <v>237</v>
      </c>
      <c r="G37" s="129" t="s">
        <v>237</v>
      </c>
      <c r="H37" s="132">
        <f>D37</f>
        <v>10054.1835775</v>
      </c>
      <c r="I37" s="131"/>
      <c r="J37" s="2"/>
    </row>
    <row r="38" spans="1:10" s="1" customFormat="1" ht="38.25" x14ac:dyDescent="0.2">
      <c r="A38" s="125" t="s">
        <v>83</v>
      </c>
      <c r="B38" s="126" t="s">
        <v>249</v>
      </c>
      <c r="C38" s="126" t="s">
        <v>250</v>
      </c>
      <c r="D38" s="173">
        <f>D36*3%</f>
        <v>6032.5101464999998</v>
      </c>
      <c r="E38" s="174"/>
      <c r="F38" s="132">
        <f>F36*3%</f>
        <v>0</v>
      </c>
      <c r="G38" s="132" t="s">
        <v>237</v>
      </c>
      <c r="H38" s="132">
        <f>D38+F38</f>
        <v>6032.5101464999998</v>
      </c>
      <c r="I38" s="131"/>
      <c r="J38" s="2"/>
    </row>
    <row r="39" spans="1:10" s="1" customFormat="1" x14ac:dyDescent="0.2">
      <c r="A39" s="121"/>
      <c r="B39" s="122"/>
      <c r="C39" s="122" t="s">
        <v>251</v>
      </c>
      <c r="D39" s="171">
        <f>D36+D37+D38</f>
        <v>217170.36527399998</v>
      </c>
      <c r="E39" s="172"/>
      <c r="F39" s="133">
        <f>F36+F38</f>
        <v>0</v>
      </c>
      <c r="G39" s="123" t="s">
        <v>237</v>
      </c>
      <c r="H39" s="133">
        <f>H36+H37+H38</f>
        <v>217170.36527399998</v>
      </c>
      <c r="I39" s="2"/>
      <c r="J39" s="2"/>
    </row>
    <row r="40" spans="1:10" s="1" customFormat="1" ht="25.5" x14ac:dyDescent="0.2">
      <c r="A40" s="125" t="s">
        <v>87</v>
      </c>
      <c r="B40" s="126" t="s">
        <v>252</v>
      </c>
      <c r="C40" s="126" t="s">
        <v>253</v>
      </c>
      <c r="D40" s="173">
        <f>D39*1.075</f>
        <v>233458.14266954997</v>
      </c>
      <c r="E40" s="174"/>
      <c r="F40" s="132">
        <f>F39*1.075</f>
        <v>0</v>
      </c>
      <c r="G40" s="129" t="s">
        <v>237</v>
      </c>
      <c r="H40" s="132">
        <f>H39*1.075</f>
        <v>233458.14266954997</v>
      </c>
      <c r="I40" s="131"/>
      <c r="J40" s="2"/>
    </row>
    <row r="41" spans="1:10" s="1" customFormat="1" x14ac:dyDescent="0.2">
      <c r="A41" s="121"/>
      <c r="B41" s="122"/>
      <c r="C41" s="122" t="s">
        <v>254</v>
      </c>
      <c r="D41" s="171">
        <f>D40</f>
        <v>233458.14266954997</v>
      </c>
      <c r="E41" s="172"/>
      <c r="F41" s="133">
        <f>F40</f>
        <v>0</v>
      </c>
      <c r="G41" s="133" t="s">
        <v>237</v>
      </c>
      <c r="H41" s="133">
        <f>H40</f>
        <v>233458.14266954997</v>
      </c>
      <c r="I41" s="2"/>
      <c r="J41" s="2"/>
    </row>
    <row r="42" spans="1:10" s="1" customFormat="1" x14ac:dyDescent="0.2">
      <c r="A42" s="134"/>
      <c r="B42" s="126"/>
      <c r="C42" s="144"/>
      <c r="D42" s="145"/>
      <c r="E42" s="145"/>
      <c r="F42" s="145"/>
      <c r="G42" s="146"/>
      <c r="H42" s="126"/>
      <c r="I42" s="54"/>
      <c r="J42" s="54"/>
    </row>
    <row r="43" spans="1:10" s="1" customFormat="1" x14ac:dyDescent="0.2">
      <c r="A43" s="121"/>
      <c r="B43" s="122"/>
      <c r="C43" s="122" t="s">
        <v>255</v>
      </c>
      <c r="D43" s="171">
        <f>D41</f>
        <v>233458.14266954997</v>
      </c>
      <c r="E43" s="172"/>
      <c r="F43" s="133">
        <f>F41</f>
        <v>0</v>
      </c>
      <c r="G43" s="133" t="str">
        <f>G41</f>
        <v>--</v>
      </c>
      <c r="H43" s="133">
        <f>H41</f>
        <v>233458.14266954997</v>
      </c>
      <c r="I43" s="2"/>
      <c r="J43" s="2"/>
    </row>
    <row r="44" spans="1:10" ht="15.75" x14ac:dyDescent="0.25">
      <c r="A44" s="175" t="s">
        <v>256</v>
      </c>
      <c r="B44" s="176"/>
      <c r="C44" s="176"/>
      <c r="D44" s="176"/>
      <c r="E44" s="176"/>
      <c r="F44" s="176"/>
      <c r="G44" s="176"/>
      <c r="H44" s="177"/>
      <c r="I44" s="8"/>
      <c r="J44" s="8"/>
    </row>
    <row r="45" spans="1:10" s="1" customFormat="1" x14ac:dyDescent="0.2">
      <c r="A45" s="121"/>
      <c r="B45" s="122"/>
      <c r="C45" s="122" t="s">
        <v>257</v>
      </c>
      <c r="D45" s="171">
        <f>D43</f>
        <v>233458.14266954997</v>
      </c>
      <c r="E45" s="172"/>
      <c r="F45" s="133">
        <f>F43</f>
        <v>0</v>
      </c>
      <c r="G45" s="133" t="str">
        <f>G43</f>
        <v>--</v>
      </c>
      <c r="H45" s="133">
        <f>H43</f>
        <v>233458.14266954997</v>
      </c>
      <c r="I45" s="2"/>
      <c r="J45" s="2"/>
    </row>
    <row r="46" spans="1:10" ht="15.75" x14ac:dyDescent="0.25">
      <c r="A46" s="175" t="s">
        <v>258</v>
      </c>
      <c r="B46" s="176"/>
      <c r="C46" s="176"/>
      <c r="D46" s="176"/>
      <c r="E46" s="176"/>
      <c r="F46" s="176"/>
      <c r="G46" s="176"/>
      <c r="H46" s="177"/>
      <c r="I46" s="8"/>
      <c r="J46" s="8"/>
    </row>
    <row r="47" spans="1:10" s="1" customFormat="1" ht="25.5" x14ac:dyDescent="0.2">
      <c r="A47" s="125" t="s">
        <v>100</v>
      </c>
      <c r="B47" s="126" t="s">
        <v>259</v>
      </c>
      <c r="C47" s="126" t="s">
        <v>260</v>
      </c>
      <c r="D47" s="178" t="s">
        <v>237</v>
      </c>
      <c r="E47" s="179"/>
      <c r="F47" s="129" t="s">
        <v>237</v>
      </c>
      <c r="G47" s="132">
        <f>H45*12%</f>
        <v>28014.977120345997</v>
      </c>
      <c r="H47" s="132">
        <f>G47</f>
        <v>28014.977120345997</v>
      </c>
      <c r="I47" s="131"/>
      <c r="J47" s="2"/>
    </row>
    <row r="48" spans="1:10" s="1" customFormat="1" x14ac:dyDescent="0.2">
      <c r="A48" s="121"/>
      <c r="B48" s="122"/>
      <c r="C48" s="122" t="s">
        <v>261</v>
      </c>
      <c r="D48" s="171">
        <f>D45</f>
        <v>233458.14266954997</v>
      </c>
      <c r="E48" s="172"/>
      <c r="F48" s="133">
        <f>F45</f>
        <v>0</v>
      </c>
      <c r="G48" s="133">
        <f>G47</f>
        <v>28014.977120345997</v>
      </c>
      <c r="H48" s="133">
        <f>H47+H45</f>
        <v>261473.11978989595</v>
      </c>
      <c r="I48" s="2"/>
      <c r="J48" s="2"/>
    </row>
    <row r="49" spans="1:10" s="1" customFormat="1" x14ac:dyDescent="0.2">
      <c r="A49" s="168"/>
      <c r="B49" s="168"/>
      <c r="C49" s="168"/>
      <c r="D49" s="168"/>
      <c r="E49" s="168"/>
      <c r="F49" s="168"/>
      <c r="G49" s="168"/>
      <c r="H49" s="168"/>
      <c r="I49" s="2"/>
      <c r="J49" s="2"/>
    </row>
    <row r="50" spans="1:10" s="1" customFormat="1" x14ac:dyDescent="0.2">
      <c r="A50" s="26"/>
      <c r="B50" s="168"/>
      <c r="C50" s="168"/>
      <c r="D50" s="168"/>
      <c r="E50" s="170"/>
      <c r="F50" s="170"/>
      <c r="G50" s="170"/>
      <c r="H50" s="170"/>
      <c r="I50" s="2"/>
      <c r="J50" s="2"/>
    </row>
    <row r="51" spans="1:10" s="1" customFormat="1" x14ac:dyDescent="0.2">
      <c r="A51" s="168"/>
      <c r="B51" s="168"/>
      <c r="C51" s="168"/>
      <c r="D51" s="168"/>
      <c r="E51" s="168"/>
      <c r="F51" s="168"/>
      <c r="G51" s="168"/>
      <c r="H51" s="168"/>
      <c r="I51" s="2"/>
      <c r="J51" s="2"/>
    </row>
    <row r="52" spans="1:10" s="1" customFormat="1" x14ac:dyDescent="0.2">
      <c r="A52" s="26"/>
      <c r="B52" s="168" t="s">
        <v>163</v>
      </c>
      <c r="C52" s="168"/>
      <c r="D52" s="168"/>
      <c r="E52" s="169" t="s">
        <v>168</v>
      </c>
      <c r="F52" s="170"/>
      <c r="G52" s="170"/>
      <c r="H52" s="170"/>
      <c r="I52" s="2"/>
      <c r="J52" s="2"/>
    </row>
    <row r="53" spans="1:10" s="1" customFormat="1" x14ac:dyDescent="0.2">
      <c r="A53" s="168"/>
      <c r="B53" s="168"/>
      <c r="C53" s="168"/>
      <c r="D53" s="168"/>
      <c r="E53" s="168"/>
      <c r="F53" s="168"/>
      <c r="G53" s="168"/>
      <c r="H53" s="168"/>
      <c r="I53" s="2"/>
      <c r="J53" s="2"/>
    </row>
    <row r="54" spans="1:10" s="1" customFormat="1" x14ac:dyDescent="0.2">
      <c r="A54" s="26"/>
      <c r="B54" s="168" t="s">
        <v>166</v>
      </c>
      <c r="C54" s="168"/>
      <c r="D54" s="168"/>
      <c r="E54" s="169" t="s">
        <v>169</v>
      </c>
      <c r="F54" s="170"/>
      <c r="G54" s="170"/>
      <c r="H54" s="170"/>
      <c r="I54" s="2"/>
      <c r="J54" s="2"/>
    </row>
  </sheetData>
  <mergeCells count="55">
    <mergeCell ref="B11:G11"/>
    <mergeCell ref="C2:H2"/>
    <mergeCell ref="A3:B3"/>
    <mergeCell ref="A8:F8"/>
    <mergeCell ref="B9:C9"/>
    <mergeCell ref="B10:F10"/>
    <mergeCell ref="A24:H24"/>
    <mergeCell ref="B12:G12"/>
    <mergeCell ref="B14:G14"/>
    <mergeCell ref="B15:G15"/>
    <mergeCell ref="B16:G16"/>
    <mergeCell ref="A17:H17"/>
    <mergeCell ref="A18:A19"/>
    <mergeCell ref="B18:B19"/>
    <mergeCell ref="C18:C19"/>
    <mergeCell ref="D18:G18"/>
    <mergeCell ref="H18:H19"/>
    <mergeCell ref="D19:E19"/>
    <mergeCell ref="D20:E20"/>
    <mergeCell ref="A21:H21"/>
    <mergeCell ref="A22:H22"/>
    <mergeCell ref="D23:E23"/>
    <mergeCell ref="D38:E38"/>
    <mergeCell ref="A25:H25"/>
    <mergeCell ref="A26:H26"/>
    <mergeCell ref="D27:E27"/>
    <mergeCell ref="D30:E30"/>
    <mergeCell ref="D31:E31"/>
    <mergeCell ref="A32:H32"/>
    <mergeCell ref="D28:E28"/>
    <mergeCell ref="A33:H33"/>
    <mergeCell ref="D34:E34"/>
    <mergeCell ref="D35:E35"/>
    <mergeCell ref="D36:E36"/>
    <mergeCell ref="D37:E37"/>
    <mergeCell ref="D29:E29"/>
    <mergeCell ref="B50:D50"/>
    <mergeCell ref="E50:H50"/>
    <mergeCell ref="D39:E39"/>
    <mergeCell ref="D40:E40"/>
    <mergeCell ref="D41:E41"/>
    <mergeCell ref="C42:G42"/>
    <mergeCell ref="D43:E43"/>
    <mergeCell ref="A44:H44"/>
    <mergeCell ref="D45:E45"/>
    <mergeCell ref="A46:H46"/>
    <mergeCell ref="D47:E47"/>
    <mergeCell ref="D48:E48"/>
    <mergeCell ref="A49:H49"/>
    <mergeCell ref="A51:H51"/>
    <mergeCell ref="B52:D52"/>
    <mergeCell ref="E52:H52"/>
    <mergeCell ref="A53:H53"/>
    <mergeCell ref="B54:D54"/>
    <mergeCell ref="E54:H54"/>
  </mergeCells>
  <pageMargins left="0.7" right="0.7" top="0.75" bottom="0.75" header="0.3" footer="0.3"/>
  <pageSetup paperSize="9" scale="9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5" zoomScaleNormal="100" workbookViewId="0">
      <selection activeCell="F11" sqref="F11"/>
    </sheetView>
  </sheetViews>
  <sheetFormatPr defaultRowHeight="12.75" outlineLevelRow="1" x14ac:dyDescent="0.2"/>
  <cols>
    <col min="1" max="1" width="8.83203125" customWidth="1"/>
    <col min="2" max="2" width="27.83203125" customWidth="1"/>
    <col min="3" max="3" width="72.6640625" customWidth="1"/>
    <col min="4" max="4" width="16.83203125" customWidth="1"/>
    <col min="5" max="7" width="14.83203125" customWidth="1"/>
  </cols>
  <sheetData>
    <row r="1" spans="1:12" s="1" customFormat="1" x14ac:dyDescent="0.2">
      <c r="A1" s="2"/>
      <c r="B1" s="2"/>
      <c r="C1" s="2"/>
      <c r="D1" s="2"/>
      <c r="E1" s="3"/>
      <c r="F1" s="4" t="s">
        <v>0</v>
      </c>
      <c r="G1" s="6" t="s">
        <v>1</v>
      </c>
      <c r="H1" s="2"/>
      <c r="I1" s="2"/>
      <c r="J1" s="2"/>
      <c r="K1" s="2"/>
      <c r="L1" s="2"/>
    </row>
    <row r="2" spans="1:12" ht="28.5" customHeight="1" x14ac:dyDescent="0.2">
      <c r="A2" s="7" t="s">
        <v>2</v>
      </c>
      <c r="B2" s="7"/>
      <c r="C2" s="147" t="s">
        <v>263</v>
      </c>
      <c r="D2" s="147"/>
      <c r="E2" s="147"/>
      <c r="F2" s="147"/>
      <c r="G2" s="147"/>
      <c r="H2" s="9"/>
      <c r="I2" s="9"/>
      <c r="J2" s="9"/>
      <c r="K2" s="9"/>
      <c r="L2" s="9"/>
    </row>
    <row r="3" spans="1:12" s="1" customFormat="1" outlineLevel="1" x14ac:dyDescent="0.2">
      <c r="A3" s="10" t="s">
        <v>4</v>
      </c>
      <c r="B3" s="10"/>
      <c r="C3" s="148" t="s">
        <v>5</v>
      </c>
      <c r="D3" s="148"/>
      <c r="E3" s="148"/>
      <c r="F3" s="148"/>
      <c r="G3" s="148"/>
      <c r="H3" s="11"/>
      <c r="I3" s="11"/>
      <c r="J3" s="11"/>
      <c r="K3" s="11"/>
      <c r="L3" s="11"/>
    </row>
    <row r="4" spans="1:12" ht="21.95" customHeight="1" x14ac:dyDescent="0.2">
      <c r="A4" s="7" t="s">
        <v>6</v>
      </c>
      <c r="B4" s="7"/>
      <c r="C4" s="147" t="s">
        <v>7</v>
      </c>
      <c r="D4" s="147"/>
      <c r="E4" s="147"/>
      <c r="F4" s="147"/>
      <c r="G4" s="147"/>
      <c r="H4" s="9"/>
      <c r="I4" s="9"/>
      <c r="J4" s="9"/>
      <c r="K4" s="9"/>
      <c r="L4" s="9"/>
    </row>
    <row r="5" spans="1:12" s="1" customFormat="1" outlineLevel="1" x14ac:dyDescent="0.2">
      <c r="A5" s="10" t="s">
        <v>8</v>
      </c>
      <c r="B5" s="10"/>
      <c r="C5" s="148" t="s">
        <v>9</v>
      </c>
      <c r="D5" s="148"/>
      <c r="E5" s="148"/>
      <c r="F5" s="148"/>
      <c r="G5" s="148"/>
      <c r="H5" s="11"/>
      <c r="I5" s="11"/>
      <c r="J5" s="11"/>
      <c r="K5" s="11"/>
      <c r="L5" s="11"/>
    </row>
    <row r="6" spans="1:12" s="1" customFormat="1" ht="18" customHeight="1" x14ac:dyDescent="0.25">
      <c r="A6" s="12"/>
      <c r="B6" s="12"/>
      <c r="C6" s="13" t="s">
        <v>10</v>
      </c>
      <c r="D6" s="149" t="s">
        <v>264</v>
      </c>
      <c r="E6" s="149"/>
      <c r="F6" s="149"/>
      <c r="G6" s="149"/>
      <c r="H6" s="2"/>
      <c r="I6" s="2"/>
      <c r="J6" s="2"/>
      <c r="K6" s="2"/>
      <c r="L6" s="2"/>
    </row>
    <row r="7" spans="1:12" s="1" customFormat="1" ht="15" x14ac:dyDescent="0.2">
      <c r="A7" s="2"/>
      <c r="B7" s="150" t="s">
        <v>12</v>
      </c>
      <c r="C7" s="150"/>
      <c r="D7" s="150"/>
      <c r="E7" s="150"/>
      <c r="F7" s="150"/>
      <c r="G7" s="150"/>
      <c r="H7" s="2"/>
      <c r="I7" s="2"/>
      <c r="J7" s="2"/>
      <c r="K7" s="2"/>
      <c r="L7" s="2"/>
    </row>
    <row r="8" spans="1:12" s="1" customFormat="1" ht="21.95" customHeight="1" x14ac:dyDescent="0.2">
      <c r="A8" s="14" t="s">
        <v>13</v>
      </c>
      <c r="B8" s="151" t="s">
        <v>265</v>
      </c>
      <c r="C8" s="151"/>
      <c r="D8" s="151"/>
      <c r="E8" s="151"/>
      <c r="F8" s="151"/>
      <c r="G8" s="151"/>
      <c r="H8" s="2"/>
      <c r="I8" s="2"/>
      <c r="J8" s="2"/>
      <c r="K8" s="2"/>
      <c r="L8" s="2"/>
    </row>
    <row r="9" spans="1:12" s="1" customFormat="1" ht="18" customHeight="1" x14ac:dyDescent="0.2">
      <c r="A9" s="15"/>
      <c r="B9" s="152" t="s">
        <v>15</v>
      </c>
      <c r="C9" s="152"/>
      <c r="D9" s="152"/>
      <c r="E9" s="152"/>
      <c r="F9" s="152"/>
      <c r="G9" s="152"/>
      <c r="H9" s="2"/>
      <c r="I9" s="2"/>
      <c r="J9" s="2"/>
      <c r="K9" s="2"/>
      <c r="L9" s="2"/>
    </row>
    <row r="10" spans="1:12" s="1" customFormat="1" x14ac:dyDescent="0.2">
      <c r="A10" s="16" t="s">
        <v>16</v>
      </c>
      <c r="B10" s="16"/>
      <c r="C10" s="147" t="s">
        <v>266</v>
      </c>
      <c r="D10" s="147"/>
      <c r="E10" s="147"/>
      <c r="F10" s="147"/>
      <c r="G10" s="147"/>
      <c r="H10" s="2"/>
      <c r="I10" s="2"/>
      <c r="J10" s="2"/>
      <c r="K10" s="2"/>
      <c r="L10" s="2"/>
    </row>
    <row r="11" spans="1:12" ht="21.95" customHeight="1" x14ac:dyDescent="0.2">
      <c r="A11" s="8"/>
      <c r="B11" s="8"/>
      <c r="C11" s="17" t="s">
        <v>18</v>
      </c>
      <c r="D11" s="17"/>
      <c r="E11" s="17"/>
      <c r="F11" s="18">
        <v>16431.129000000001</v>
      </c>
      <c r="G11" s="19" t="s">
        <v>19</v>
      </c>
      <c r="H11" s="8"/>
      <c r="I11" s="8"/>
      <c r="J11" s="8"/>
      <c r="K11" s="8"/>
      <c r="L11" s="8"/>
    </row>
    <row r="12" spans="1:12" hidden="1" outlineLevel="1" x14ac:dyDescent="0.2">
      <c r="A12" s="8"/>
      <c r="B12" s="8"/>
      <c r="C12" s="20"/>
      <c r="D12" s="20" t="s">
        <v>20</v>
      </c>
      <c r="E12" s="20"/>
      <c r="F12" s="21"/>
      <c r="G12" s="22"/>
      <c r="H12" s="8"/>
      <c r="I12" s="8"/>
      <c r="J12" s="8"/>
      <c r="K12" s="8"/>
      <c r="L12" s="8"/>
    </row>
    <row r="13" spans="1:12" hidden="1" outlineLevel="1" x14ac:dyDescent="0.2">
      <c r="A13" s="8"/>
      <c r="B13" s="8"/>
      <c r="C13" s="5"/>
      <c r="D13" s="23" t="s">
        <v>21</v>
      </c>
      <c r="E13" s="23"/>
      <c r="F13" s="24" t="s">
        <v>307</v>
      </c>
      <c r="G13" s="25" t="s">
        <v>19</v>
      </c>
      <c r="H13" s="8"/>
      <c r="I13" s="8"/>
      <c r="J13" s="8"/>
      <c r="K13" s="8"/>
      <c r="L13" s="8"/>
    </row>
    <row r="14" spans="1:12" collapsed="1" x14ac:dyDescent="0.2">
      <c r="A14" s="8"/>
      <c r="B14" s="8"/>
      <c r="C14" s="26" t="s">
        <v>22</v>
      </c>
      <c r="D14" s="26"/>
      <c r="E14" s="26"/>
      <c r="F14" s="27" t="s">
        <v>308</v>
      </c>
      <c r="G14" s="19" t="s">
        <v>19</v>
      </c>
      <c r="H14" s="8"/>
      <c r="I14" s="8"/>
      <c r="J14" s="8"/>
      <c r="K14" s="8"/>
      <c r="L14" s="8"/>
    </row>
    <row r="15" spans="1:12" x14ac:dyDescent="0.2">
      <c r="A15" s="8"/>
      <c r="B15" s="8"/>
      <c r="C15" s="26" t="s">
        <v>23</v>
      </c>
      <c r="D15" s="26"/>
      <c r="E15" s="26"/>
      <c r="F15" s="27" t="s">
        <v>309</v>
      </c>
      <c r="G15" s="27" t="s">
        <v>24</v>
      </c>
      <c r="H15" s="8"/>
      <c r="I15" s="8"/>
      <c r="J15" s="8"/>
      <c r="K15" s="8"/>
      <c r="L15" s="8"/>
    </row>
    <row r="16" spans="1:12" ht="21.95" customHeight="1" x14ac:dyDescent="0.2">
      <c r="A16" s="153" t="s">
        <v>25</v>
      </c>
      <c r="B16" s="153"/>
      <c r="C16" s="153"/>
      <c r="D16" s="153"/>
      <c r="E16" s="153"/>
      <c r="F16" s="153"/>
      <c r="G16" s="153"/>
      <c r="H16" s="8"/>
      <c r="I16" s="8"/>
      <c r="J16" s="8"/>
      <c r="K16" s="8"/>
      <c r="L16" s="8"/>
    </row>
    <row r="17" spans="1:12" s="28" customFormat="1" ht="49.7" customHeight="1" x14ac:dyDescent="0.2">
      <c r="A17" s="29" t="s">
        <v>26</v>
      </c>
      <c r="B17" s="30" t="s">
        <v>27</v>
      </c>
      <c r="C17" s="30" t="s">
        <v>28</v>
      </c>
      <c r="D17" s="30" t="s">
        <v>29</v>
      </c>
      <c r="E17" s="30" t="s">
        <v>30</v>
      </c>
      <c r="F17" s="30" t="s">
        <v>31</v>
      </c>
      <c r="G17" s="30" t="s">
        <v>32</v>
      </c>
      <c r="H17" s="31"/>
      <c r="I17" s="31"/>
      <c r="J17" s="31"/>
      <c r="K17" s="31"/>
      <c r="L17" s="31"/>
    </row>
    <row r="18" spans="1:12" s="32" customFormat="1" x14ac:dyDescent="0.2">
      <c r="A18" s="33">
        <v>1</v>
      </c>
      <c r="B18" s="34">
        <v>2</v>
      </c>
      <c r="C18" s="34">
        <v>3</v>
      </c>
      <c r="D18" s="34">
        <v>4</v>
      </c>
      <c r="E18" s="34">
        <v>5</v>
      </c>
      <c r="F18" s="34">
        <v>6</v>
      </c>
      <c r="G18" s="34">
        <v>7</v>
      </c>
      <c r="H18" s="12"/>
      <c r="I18" s="12"/>
      <c r="J18" s="12"/>
      <c r="K18" s="12"/>
      <c r="L18" s="12"/>
    </row>
    <row r="19" spans="1:12" x14ac:dyDescent="0.2">
      <c r="A19" s="154"/>
      <c r="B19" s="155"/>
      <c r="C19" s="155"/>
      <c r="D19" s="155"/>
      <c r="E19" s="155"/>
      <c r="F19" s="155"/>
      <c r="G19" s="156"/>
    </row>
    <row r="20" spans="1:12" ht="15" x14ac:dyDescent="0.2">
      <c r="A20" s="35"/>
      <c r="B20" s="36"/>
      <c r="C20" s="37" t="s">
        <v>33</v>
      </c>
      <c r="D20" s="38"/>
      <c r="E20" s="39"/>
      <c r="F20" s="39"/>
      <c r="G20" s="40" t="s">
        <v>310</v>
      </c>
      <c r="H20" s="8"/>
      <c r="I20" s="8"/>
      <c r="J20" s="8"/>
      <c r="K20" s="8"/>
      <c r="L20" s="8"/>
    </row>
    <row r="21" spans="1:12" s="1" customFormat="1" outlineLevel="1" x14ac:dyDescent="0.2">
      <c r="A21" s="41"/>
      <c r="B21" s="42"/>
      <c r="C21" s="43" t="s">
        <v>34</v>
      </c>
      <c r="D21" s="44"/>
      <c r="E21" s="45"/>
      <c r="F21" s="45"/>
      <c r="G21" s="46"/>
      <c r="H21" s="2"/>
      <c r="I21" s="2"/>
      <c r="J21" s="2"/>
      <c r="K21" s="2"/>
      <c r="L21" s="2"/>
    </row>
    <row r="22" spans="1:12" s="1" customFormat="1" outlineLevel="1" x14ac:dyDescent="0.2">
      <c r="A22" s="47"/>
      <c r="B22" s="48"/>
      <c r="C22" s="49" t="s">
        <v>35</v>
      </c>
      <c r="D22" s="50" t="s">
        <v>36</v>
      </c>
      <c r="E22" s="51"/>
      <c r="F22" s="51"/>
      <c r="G22" s="52">
        <v>12248333</v>
      </c>
      <c r="H22" s="2"/>
      <c r="I22" s="2"/>
      <c r="J22" s="2"/>
      <c r="K22" s="2"/>
      <c r="L22" s="2"/>
    </row>
    <row r="23" spans="1:12" s="1" customFormat="1" outlineLevel="1" x14ac:dyDescent="0.2">
      <c r="A23" s="41"/>
      <c r="B23" s="42"/>
      <c r="C23" s="43" t="s">
        <v>37</v>
      </c>
      <c r="D23" s="44" t="s">
        <v>36</v>
      </c>
      <c r="E23" s="45"/>
      <c r="F23" s="45"/>
      <c r="G23" s="46">
        <v>5997407</v>
      </c>
      <c r="H23" s="2"/>
      <c r="I23" s="2"/>
      <c r="J23" s="2"/>
      <c r="K23" s="2"/>
      <c r="L23" s="2"/>
    </row>
    <row r="24" spans="1:12" s="1" customFormat="1" outlineLevel="1" x14ac:dyDescent="0.2">
      <c r="A24" s="47"/>
      <c r="B24" s="48"/>
      <c r="C24" s="49" t="s">
        <v>38</v>
      </c>
      <c r="D24" s="50" t="s">
        <v>36</v>
      </c>
      <c r="E24" s="51"/>
      <c r="F24" s="51"/>
      <c r="G24" s="52">
        <v>4182804</v>
      </c>
      <c r="H24" s="2"/>
      <c r="I24" s="2"/>
      <c r="J24" s="2"/>
      <c r="K24" s="2"/>
      <c r="L24" s="2"/>
    </row>
    <row r="25" spans="1:12" s="1" customFormat="1" outlineLevel="1" x14ac:dyDescent="0.2">
      <c r="A25" s="41"/>
      <c r="B25" s="42"/>
      <c r="C25" s="43" t="s">
        <v>39</v>
      </c>
      <c r="D25" s="44" t="s">
        <v>36</v>
      </c>
      <c r="E25" s="45"/>
      <c r="F25" s="45"/>
      <c r="G25" s="46">
        <v>1126980</v>
      </c>
      <c r="H25" s="2"/>
      <c r="I25" s="2"/>
      <c r="J25" s="2"/>
      <c r="K25" s="2"/>
      <c r="L25" s="2"/>
    </row>
    <row r="26" spans="1:12" s="1" customFormat="1" outlineLevel="1" x14ac:dyDescent="0.2">
      <c r="A26" s="47"/>
      <c r="B26" s="48"/>
      <c r="C26" s="49" t="s">
        <v>42</v>
      </c>
      <c r="D26" s="50" t="s">
        <v>43</v>
      </c>
      <c r="E26" s="53">
        <v>1796</v>
      </c>
      <c r="F26" s="51"/>
      <c r="G26" s="52"/>
      <c r="H26" s="2"/>
      <c r="I26" s="2"/>
      <c r="J26" s="2"/>
      <c r="K26" s="2"/>
      <c r="L26" s="2"/>
    </row>
    <row r="27" spans="1:12" s="1" customFormat="1" x14ac:dyDescent="0.2">
      <c r="A27" s="144"/>
      <c r="B27" s="145"/>
      <c r="C27" s="145"/>
      <c r="D27" s="145"/>
      <c r="E27" s="145"/>
      <c r="F27" s="145"/>
      <c r="G27" s="146"/>
      <c r="H27" s="2"/>
      <c r="I27" s="2"/>
      <c r="J27" s="2"/>
      <c r="K27" s="2"/>
      <c r="L27" s="2"/>
    </row>
    <row r="28" spans="1:12" ht="15" x14ac:dyDescent="0.2">
      <c r="A28" s="35"/>
      <c r="B28" s="36" t="s">
        <v>44</v>
      </c>
      <c r="C28" s="37" t="s">
        <v>267</v>
      </c>
      <c r="D28" s="38"/>
      <c r="E28" s="39"/>
      <c r="F28" s="39"/>
      <c r="G28" s="40" t="s">
        <v>310</v>
      </c>
      <c r="H28" s="8"/>
      <c r="I28" s="8"/>
      <c r="J28" s="8"/>
      <c r="K28" s="8"/>
      <c r="L28" s="8"/>
    </row>
    <row r="29" spans="1:12" s="1" customFormat="1" outlineLevel="1" x14ac:dyDescent="0.2">
      <c r="A29" s="41"/>
      <c r="B29" s="42"/>
      <c r="C29" s="43" t="s">
        <v>34</v>
      </c>
      <c r="D29" s="44"/>
      <c r="E29" s="45"/>
      <c r="F29" s="45"/>
      <c r="G29" s="46"/>
      <c r="H29" s="2"/>
      <c r="I29" s="2"/>
      <c r="J29" s="2"/>
      <c r="K29" s="2"/>
      <c r="L29" s="2"/>
    </row>
    <row r="30" spans="1:12" s="1" customFormat="1" outlineLevel="1" x14ac:dyDescent="0.2">
      <c r="A30" s="47"/>
      <c r="B30" s="48"/>
      <c r="C30" s="49" t="s">
        <v>35</v>
      </c>
      <c r="D30" s="50" t="s">
        <v>36</v>
      </c>
      <c r="E30" s="51"/>
      <c r="F30" s="51"/>
      <c r="G30" s="52">
        <v>12248333</v>
      </c>
      <c r="H30" s="2"/>
      <c r="I30" s="2"/>
      <c r="J30" s="2"/>
      <c r="K30" s="2"/>
      <c r="L30" s="2"/>
    </row>
    <row r="31" spans="1:12" s="1" customFormat="1" outlineLevel="1" x14ac:dyDescent="0.2">
      <c r="A31" s="41"/>
      <c r="B31" s="42"/>
      <c r="C31" s="43" t="s">
        <v>37</v>
      </c>
      <c r="D31" s="44" t="s">
        <v>36</v>
      </c>
      <c r="E31" s="45"/>
      <c r="F31" s="45"/>
      <c r="G31" s="46">
        <v>5997407</v>
      </c>
      <c r="H31" s="2"/>
      <c r="I31" s="2"/>
      <c r="J31" s="2"/>
      <c r="K31" s="2"/>
      <c r="L31" s="2"/>
    </row>
    <row r="32" spans="1:12" s="1" customFormat="1" outlineLevel="1" x14ac:dyDescent="0.2">
      <c r="A32" s="47"/>
      <c r="B32" s="48"/>
      <c r="C32" s="49" t="s">
        <v>38</v>
      </c>
      <c r="D32" s="50" t="s">
        <v>36</v>
      </c>
      <c r="E32" s="51"/>
      <c r="F32" s="51"/>
      <c r="G32" s="52">
        <v>4182804</v>
      </c>
      <c r="H32" s="2"/>
      <c r="I32" s="2"/>
      <c r="J32" s="2"/>
      <c r="K32" s="2"/>
      <c r="L32" s="2"/>
    </row>
    <row r="33" spans="1:12" s="1" customFormat="1" outlineLevel="1" x14ac:dyDescent="0.2">
      <c r="A33" s="41"/>
      <c r="B33" s="42"/>
      <c r="C33" s="43" t="s">
        <v>39</v>
      </c>
      <c r="D33" s="44" t="s">
        <v>36</v>
      </c>
      <c r="E33" s="45"/>
      <c r="F33" s="45"/>
      <c r="G33" s="46">
        <v>1126980</v>
      </c>
      <c r="H33" s="2"/>
      <c r="I33" s="2"/>
      <c r="J33" s="2"/>
      <c r="K33" s="2"/>
      <c r="L33" s="2"/>
    </row>
    <row r="34" spans="1:12" s="1" customFormat="1" outlineLevel="1" x14ac:dyDescent="0.2">
      <c r="A34" s="47"/>
      <c r="B34" s="48"/>
      <c r="C34" s="49" t="s">
        <v>42</v>
      </c>
      <c r="D34" s="50" t="s">
        <v>43</v>
      </c>
      <c r="E34" s="53">
        <v>1796</v>
      </c>
      <c r="F34" s="51"/>
      <c r="G34" s="52"/>
      <c r="H34" s="2"/>
      <c r="I34" s="2"/>
      <c r="J34" s="2"/>
      <c r="K34" s="2"/>
      <c r="L34" s="2"/>
    </row>
    <row r="35" spans="1:12" s="1" customFormat="1" x14ac:dyDescent="0.2">
      <c r="A35" s="144"/>
      <c r="B35" s="145"/>
      <c r="C35" s="145"/>
      <c r="D35" s="145"/>
      <c r="E35" s="145"/>
      <c r="F35" s="145"/>
      <c r="G35" s="146"/>
      <c r="H35" s="2"/>
      <c r="I35" s="2"/>
      <c r="J35" s="2"/>
      <c r="K35" s="2"/>
      <c r="L35" s="2"/>
    </row>
    <row r="36" spans="1:12" s="1" customFormat="1" x14ac:dyDescent="0.2">
      <c r="A36" s="55"/>
      <c r="B36" s="136"/>
      <c r="C36" s="136"/>
      <c r="D36" s="136"/>
      <c r="E36" s="142" t="s">
        <v>268</v>
      </c>
      <c r="F36" s="142"/>
      <c r="G36" s="143"/>
      <c r="H36" s="2"/>
      <c r="I36" s="2"/>
      <c r="J36" s="2"/>
      <c r="K36" s="2"/>
      <c r="L36" s="2"/>
    </row>
    <row r="37" spans="1:12" s="56" customFormat="1" ht="133.5" x14ac:dyDescent="0.2">
      <c r="A37" s="57" t="s">
        <v>47</v>
      </c>
      <c r="B37" s="58" t="s">
        <v>269</v>
      </c>
      <c r="C37" s="59" t="s">
        <v>311</v>
      </c>
      <c r="D37" s="60" t="s">
        <v>270</v>
      </c>
      <c r="E37" s="63">
        <v>8.6470000000000002</v>
      </c>
      <c r="F37" s="61">
        <v>1559486</v>
      </c>
      <c r="G37" s="62">
        <v>13484875</v>
      </c>
    </row>
    <row r="38" spans="1:12" s="56" customFormat="1" ht="25.5" x14ac:dyDescent="0.2">
      <c r="A38" s="57" t="s">
        <v>51</v>
      </c>
      <c r="B38" s="58" t="s">
        <v>271</v>
      </c>
      <c r="C38" s="59" t="s">
        <v>272</v>
      </c>
      <c r="D38" s="60" t="s">
        <v>270</v>
      </c>
      <c r="E38" s="63">
        <v>8.6470000000000002</v>
      </c>
      <c r="F38" s="61">
        <v>226627</v>
      </c>
      <c r="G38" s="62">
        <v>1959644</v>
      </c>
    </row>
    <row r="39" spans="1:12" s="1" customFormat="1" x14ac:dyDescent="0.2">
      <c r="A39" s="55"/>
      <c r="B39" s="136"/>
      <c r="C39" s="136"/>
      <c r="D39" s="136"/>
      <c r="E39" s="142" t="s">
        <v>273</v>
      </c>
      <c r="F39" s="142"/>
      <c r="G39" s="143"/>
      <c r="H39" s="2"/>
      <c r="I39" s="2"/>
      <c r="J39" s="2"/>
      <c r="K39" s="2"/>
      <c r="L39" s="2"/>
    </row>
    <row r="40" spans="1:12" s="56" customFormat="1" ht="22.5" x14ac:dyDescent="0.2">
      <c r="A40" s="57" t="s">
        <v>55</v>
      </c>
      <c r="B40" s="58" t="s">
        <v>274</v>
      </c>
      <c r="C40" s="59" t="s">
        <v>275</v>
      </c>
      <c r="D40" s="60" t="s">
        <v>82</v>
      </c>
      <c r="E40" s="63">
        <v>20.8736</v>
      </c>
      <c r="F40" s="61">
        <v>43236</v>
      </c>
      <c r="G40" s="62">
        <v>902491</v>
      </c>
    </row>
    <row r="41" spans="1:12" s="56" customFormat="1" ht="22.5" x14ac:dyDescent="0.2">
      <c r="A41" s="57" t="s">
        <v>59</v>
      </c>
      <c r="B41" s="58" t="s">
        <v>276</v>
      </c>
      <c r="C41" s="59" t="s">
        <v>277</v>
      </c>
      <c r="D41" s="60" t="s">
        <v>82</v>
      </c>
      <c r="E41" s="63">
        <v>2.5350000000000001</v>
      </c>
      <c r="F41" s="61">
        <v>33183</v>
      </c>
      <c r="G41" s="62">
        <v>84119</v>
      </c>
    </row>
    <row r="42" spans="1:12" s="1" customFormat="1" x14ac:dyDescent="0.2">
      <c r="A42" s="140"/>
      <c r="B42" s="140"/>
      <c r="C42" s="140"/>
      <c r="D42" s="140"/>
      <c r="E42" s="140"/>
      <c r="F42" s="140"/>
      <c r="G42" s="140"/>
      <c r="H42" s="2"/>
      <c r="I42" s="2"/>
      <c r="J42" s="2"/>
      <c r="K42" s="2"/>
      <c r="L42" s="2"/>
    </row>
    <row r="43" spans="1:12" s="1" customFormat="1" x14ac:dyDescent="0.2">
      <c r="A43" s="26"/>
      <c r="B43" s="141" t="s">
        <v>163</v>
      </c>
      <c r="C43" s="141"/>
      <c r="D43" s="141" t="s">
        <v>164</v>
      </c>
      <c r="E43" s="141"/>
      <c r="F43" s="141"/>
      <c r="G43" s="141"/>
      <c r="H43" s="2"/>
      <c r="I43" s="2"/>
      <c r="J43" s="2"/>
      <c r="K43" s="2"/>
      <c r="L43" s="2"/>
    </row>
    <row r="44" spans="1:12" s="1" customFormat="1" x14ac:dyDescent="0.2">
      <c r="A44" s="64"/>
      <c r="B44" s="64"/>
      <c r="C44" s="65" t="s">
        <v>165</v>
      </c>
      <c r="D44" s="64"/>
      <c r="E44" s="64"/>
      <c r="F44" s="64"/>
      <c r="G44" s="64"/>
      <c r="H44" s="2"/>
      <c r="I44" s="2"/>
      <c r="J44" s="2"/>
      <c r="K44" s="2"/>
      <c r="L44" s="2"/>
    </row>
    <row r="45" spans="1:12" s="1" customFormat="1" x14ac:dyDescent="0.2">
      <c r="A45" s="140"/>
      <c r="B45" s="140"/>
      <c r="C45" s="140"/>
      <c r="D45" s="140"/>
      <c r="E45" s="140"/>
      <c r="F45" s="140"/>
      <c r="G45" s="140"/>
      <c r="H45" s="2"/>
      <c r="I45" s="2"/>
      <c r="J45" s="2"/>
      <c r="K45" s="2"/>
      <c r="L45" s="2"/>
    </row>
    <row r="46" spans="1:12" s="1" customFormat="1" x14ac:dyDescent="0.2">
      <c r="A46" s="26"/>
      <c r="B46" s="141" t="s">
        <v>166</v>
      </c>
      <c r="C46" s="141"/>
      <c r="D46" s="141" t="s">
        <v>167</v>
      </c>
      <c r="E46" s="141"/>
      <c r="F46" s="141"/>
      <c r="G46" s="141"/>
      <c r="H46" s="2"/>
      <c r="I46" s="2"/>
      <c r="J46" s="2"/>
      <c r="K46" s="2"/>
      <c r="L46" s="2"/>
    </row>
    <row r="47" spans="1:12" s="1" customFormat="1" x14ac:dyDescent="0.2">
      <c r="A47" s="64"/>
      <c r="B47" s="64"/>
      <c r="C47" s="65" t="s">
        <v>165</v>
      </c>
      <c r="D47" s="64"/>
      <c r="E47" s="64"/>
      <c r="F47" s="64"/>
      <c r="G47" s="64"/>
      <c r="H47" s="2"/>
      <c r="I47" s="2"/>
      <c r="J47" s="2"/>
      <c r="K47" s="2"/>
      <c r="L47" s="2"/>
    </row>
  </sheetData>
  <mergeCells count="21">
    <mergeCell ref="A45:G45"/>
    <mergeCell ref="B46:C46"/>
    <mergeCell ref="D46:G46"/>
    <mergeCell ref="C2:G2"/>
    <mergeCell ref="C3:G3"/>
    <mergeCell ref="C4:G4"/>
    <mergeCell ref="C5:G5"/>
    <mergeCell ref="D6:G6"/>
    <mergeCell ref="B7:G7"/>
    <mergeCell ref="B8:G8"/>
    <mergeCell ref="B9:G9"/>
    <mergeCell ref="C10:G10"/>
    <mergeCell ref="A16:G16"/>
    <mergeCell ref="A19:G19"/>
    <mergeCell ref="A27:G27"/>
    <mergeCell ref="A35:G35"/>
    <mergeCell ref="E36:G36"/>
    <mergeCell ref="E39:G39"/>
    <mergeCell ref="A42:G42"/>
    <mergeCell ref="B43:C43"/>
    <mergeCell ref="D43:G43"/>
  </mergeCells>
  <pageMargins left="0.7" right="0.7" top="0.75" bottom="0.75" header="0.3" footer="0.3"/>
  <pageSetup paperSize="9" scale="8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Normal="100" workbookViewId="0">
      <selection activeCell="M28" sqref="M28"/>
    </sheetView>
  </sheetViews>
  <sheetFormatPr defaultRowHeight="12.75" x14ac:dyDescent="0.2"/>
  <cols>
    <col min="1" max="1" width="7.5" style="69" customWidth="1"/>
    <col min="2" max="2" width="16.6640625" style="69" customWidth="1"/>
    <col min="3" max="3" width="81.5" style="69" customWidth="1"/>
    <col min="4" max="4" width="12.1640625" style="69" customWidth="1"/>
    <col min="5" max="7" width="12.33203125" style="69" customWidth="1"/>
    <col min="8" max="8" width="33.6640625" style="71" hidden="1" customWidth="1"/>
    <col min="9" max="16384" width="9.33203125" style="69"/>
  </cols>
  <sheetData>
    <row r="1" spans="1:8" x14ac:dyDescent="0.2">
      <c r="A1" s="8"/>
      <c r="B1" s="8"/>
      <c r="C1" s="8"/>
      <c r="D1" s="8"/>
      <c r="E1" s="8"/>
      <c r="F1" s="66" t="s">
        <v>0</v>
      </c>
      <c r="G1" s="67" t="s">
        <v>170</v>
      </c>
      <c r="H1" s="68"/>
    </row>
    <row r="2" spans="1:8" x14ac:dyDescent="0.2">
      <c r="A2" s="70"/>
      <c r="B2" s="70"/>
      <c r="C2" s="70"/>
      <c r="D2" s="70"/>
      <c r="E2" s="70"/>
      <c r="F2" s="70"/>
      <c r="G2" s="70"/>
    </row>
    <row r="3" spans="1:8" x14ac:dyDescent="0.2">
      <c r="A3" s="70"/>
      <c r="B3" s="70"/>
      <c r="C3" s="70"/>
      <c r="D3" s="70"/>
      <c r="E3" s="70"/>
      <c r="F3" s="70"/>
      <c r="G3" s="70"/>
    </row>
    <row r="4" spans="1:8" s="75" customFormat="1" x14ac:dyDescent="0.2">
      <c r="A4" s="72"/>
      <c r="B4" s="72"/>
      <c r="C4" s="73"/>
      <c r="D4" s="73"/>
      <c r="E4" s="73"/>
      <c r="F4" s="73"/>
      <c r="G4" s="73"/>
      <c r="H4" s="74"/>
    </row>
    <row r="5" spans="1:8" s="75" customFormat="1" ht="15.75" x14ac:dyDescent="0.2">
      <c r="A5" s="76"/>
      <c r="B5" s="165" t="s">
        <v>171</v>
      </c>
      <c r="C5" s="165"/>
      <c r="D5" s="165"/>
      <c r="E5" s="165"/>
      <c r="F5" s="165"/>
      <c r="G5" s="137"/>
      <c r="H5" s="74"/>
    </row>
    <row r="6" spans="1:8" s="75" customFormat="1" ht="15.75" x14ac:dyDescent="0.2">
      <c r="A6" s="76"/>
      <c r="B6" s="165" t="s">
        <v>278</v>
      </c>
      <c r="C6" s="165"/>
      <c r="D6" s="165"/>
      <c r="E6" s="165"/>
      <c r="F6" s="165"/>
      <c r="G6" s="137"/>
      <c r="H6" s="74"/>
    </row>
    <row r="7" spans="1:8" s="75" customFormat="1" ht="15.75" x14ac:dyDescent="0.2">
      <c r="A7" s="76"/>
      <c r="B7" s="76"/>
      <c r="C7" s="137"/>
      <c r="D7" s="137"/>
      <c r="E7" s="137"/>
      <c r="F7" s="137"/>
      <c r="G7" s="137"/>
      <c r="H7" s="74"/>
    </row>
    <row r="8" spans="1:8" x14ac:dyDescent="0.2">
      <c r="A8" s="70" t="s">
        <v>173</v>
      </c>
      <c r="B8" s="70"/>
      <c r="C8" s="8"/>
      <c r="D8" s="8"/>
      <c r="E8" s="8"/>
      <c r="F8" s="8"/>
      <c r="G8" s="8"/>
    </row>
    <row r="9" spans="1:8" ht="12.75" customHeight="1" x14ac:dyDescent="0.2">
      <c r="A9" s="166" t="s">
        <v>174</v>
      </c>
      <c r="B9" s="157" t="s">
        <v>175</v>
      </c>
      <c r="C9" s="157" t="s">
        <v>176</v>
      </c>
      <c r="D9" s="157" t="s">
        <v>29</v>
      </c>
      <c r="E9" s="157" t="s">
        <v>30</v>
      </c>
      <c r="F9" s="157" t="s">
        <v>31</v>
      </c>
      <c r="G9" s="157" t="s">
        <v>177</v>
      </c>
      <c r="H9" s="159" t="s">
        <v>178</v>
      </c>
    </row>
    <row r="10" spans="1:8" x14ac:dyDescent="0.2">
      <c r="A10" s="167"/>
      <c r="B10" s="158"/>
      <c r="C10" s="158"/>
      <c r="D10" s="158"/>
      <c r="E10" s="158"/>
      <c r="F10" s="158"/>
      <c r="G10" s="158"/>
      <c r="H10" s="160"/>
    </row>
    <row r="11" spans="1:8" x14ac:dyDescent="0.2">
      <c r="A11" s="77">
        <v>1</v>
      </c>
      <c r="B11" s="78">
        <v>2</v>
      </c>
      <c r="C11" s="78">
        <v>3</v>
      </c>
      <c r="D11" s="78">
        <v>4</v>
      </c>
      <c r="E11" s="78">
        <v>5</v>
      </c>
      <c r="F11" s="78">
        <v>6</v>
      </c>
      <c r="G11" s="78">
        <v>7</v>
      </c>
      <c r="H11" s="79">
        <v>8</v>
      </c>
    </row>
    <row r="12" spans="1:8" x14ac:dyDescent="0.2">
      <c r="A12" s="204"/>
      <c r="B12" s="205"/>
      <c r="C12" s="205"/>
      <c r="D12" s="205"/>
      <c r="E12" s="205"/>
    </row>
    <row r="13" spans="1:8" x14ac:dyDescent="0.2">
      <c r="A13" s="86"/>
      <c r="B13" s="87"/>
      <c r="C13" s="88" t="s">
        <v>211</v>
      </c>
      <c r="D13" s="89" t="s">
        <v>36</v>
      </c>
      <c r="E13" s="90"/>
      <c r="F13" s="90"/>
      <c r="G13" s="91">
        <v>0</v>
      </c>
      <c r="H13" s="92"/>
    </row>
  </sheetData>
  <mergeCells count="11">
    <mergeCell ref="G9:G10"/>
    <mergeCell ref="H9:H10"/>
    <mergeCell ref="A12:E12"/>
    <mergeCell ref="B5:F5"/>
    <mergeCell ref="B6:F6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scale="9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7" zoomScaleNormal="100" workbookViewId="0">
      <selection activeCell="E42" sqref="E42"/>
    </sheetView>
  </sheetViews>
  <sheetFormatPr defaultRowHeight="12.75" outlineLevelRow="1" x14ac:dyDescent="0.2"/>
  <cols>
    <col min="1" max="1" width="8.83203125" customWidth="1"/>
    <col min="2" max="2" width="27.83203125" customWidth="1"/>
    <col min="3" max="3" width="72.6640625" customWidth="1"/>
    <col min="4" max="4" width="16.83203125" customWidth="1"/>
    <col min="5" max="7" width="14.83203125" customWidth="1"/>
  </cols>
  <sheetData>
    <row r="1" spans="1:12" s="1" customFormat="1" x14ac:dyDescent="0.2">
      <c r="A1" s="2"/>
      <c r="B1" s="2"/>
      <c r="C1" s="2"/>
      <c r="D1" s="2"/>
      <c r="E1" s="3"/>
      <c r="F1" s="4" t="s">
        <v>0</v>
      </c>
      <c r="G1" s="6" t="s">
        <v>1</v>
      </c>
      <c r="H1" s="2"/>
      <c r="I1" s="2"/>
      <c r="J1" s="2"/>
      <c r="K1" s="2"/>
      <c r="L1" s="2"/>
    </row>
    <row r="2" spans="1:12" ht="28.5" customHeight="1" x14ac:dyDescent="0.2">
      <c r="A2" s="7" t="s">
        <v>2</v>
      </c>
      <c r="B2" s="7"/>
      <c r="C2" s="147" t="s">
        <v>3</v>
      </c>
      <c r="D2" s="147"/>
      <c r="E2" s="147"/>
      <c r="F2" s="147"/>
      <c r="G2" s="147"/>
      <c r="H2" s="9"/>
      <c r="I2" s="9"/>
      <c r="J2" s="9"/>
      <c r="K2" s="9"/>
      <c r="L2" s="9"/>
    </row>
    <row r="3" spans="1:12" s="1" customFormat="1" outlineLevel="1" x14ac:dyDescent="0.2">
      <c r="A3" s="10" t="s">
        <v>4</v>
      </c>
      <c r="B3" s="10"/>
      <c r="C3" s="148" t="s">
        <v>5</v>
      </c>
      <c r="D3" s="148"/>
      <c r="E3" s="148"/>
      <c r="F3" s="148"/>
      <c r="G3" s="148"/>
      <c r="H3" s="11"/>
      <c r="I3" s="11"/>
      <c r="J3" s="11"/>
      <c r="K3" s="11"/>
      <c r="L3" s="11"/>
    </row>
    <row r="4" spans="1:12" ht="21.95" customHeight="1" x14ac:dyDescent="0.2">
      <c r="A4" s="7" t="s">
        <v>6</v>
      </c>
      <c r="B4" s="7"/>
      <c r="C4" s="147" t="s">
        <v>7</v>
      </c>
      <c r="D4" s="147"/>
      <c r="E4" s="147"/>
      <c r="F4" s="147"/>
      <c r="G4" s="147"/>
      <c r="H4" s="9"/>
      <c r="I4" s="9"/>
      <c r="J4" s="9"/>
      <c r="K4" s="9"/>
      <c r="L4" s="9"/>
    </row>
    <row r="5" spans="1:12" s="1" customFormat="1" outlineLevel="1" x14ac:dyDescent="0.2">
      <c r="A5" s="10" t="s">
        <v>8</v>
      </c>
      <c r="B5" s="10"/>
      <c r="C5" s="148" t="s">
        <v>9</v>
      </c>
      <c r="D5" s="148"/>
      <c r="E5" s="148"/>
      <c r="F5" s="148"/>
      <c r="G5" s="148"/>
      <c r="H5" s="11"/>
      <c r="I5" s="11"/>
      <c r="J5" s="11"/>
      <c r="K5" s="11"/>
      <c r="L5" s="11"/>
    </row>
    <row r="6" spans="1:12" s="1" customFormat="1" ht="18" customHeight="1" x14ac:dyDescent="0.25">
      <c r="A6" s="12"/>
      <c r="B6" s="12"/>
      <c r="C6" s="13" t="s">
        <v>10</v>
      </c>
      <c r="D6" s="149" t="s">
        <v>281</v>
      </c>
      <c r="E6" s="149"/>
      <c r="F6" s="149"/>
      <c r="G6" s="149"/>
      <c r="H6" s="2"/>
      <c r="I6" s="2"/>
      <c r="J6" s="2"/>
      <c r="K6" s="2"/>
      <c r="L6" s="2"/>
    </row>
    <row r="7" spans="1:12" s="1" customFormat="1" ht="15" x14ac:dyDescent="0.2">
      <c r="A7" s="2"/>
      <c r="B7" s="150" t="s">
        <v>12</v>
      </c>
      <c r="C7" s="150"/>
      <c r="D7" s="150"/>
      <c r="E7" s="150"/>
      <c r="F7" s="150"/>
      <c r="G7" s="150"/>
      <c r="H7" s="2"/>
      <c r="I7" s="2"/>
      <c r="J7" s="2"/>
      <c r="K7" s="2"/>
      <c r="L7" s="2"/>
    </row>
    <row r="8" spans="1:12" s="1" customFormat="1" ht="21.95" customHeight="1" x14ac:dyDescent="0.2">
      <c r="A8" s="14" t="s">
        <v>13</v>
      </c>
      <c r="B8" s="151" t="s">
        <v>282</v>
      </c>
      <c r="C8" s="151"/>
      <c r="D8" s="151"/>
      <c r="E8" s="151"/>
      <c r="F8" s="151"/>
      <c r="G8" s="151"/>
      <c r="H8" s="2"/>
      <c r="I8" s="2"/>
      <c r="J8" s="2"/>
      <c r="K8" s="2"/>
      <c r="L8" s="2"/>
    </row>
    <row r="9" spans="1:12" s="1" customFormat="1" ht="18" customHeight="1" x14ac:dyDescent="0.2">
      <c r="A9" s="15"/>
      <c r="B9" s="152" t="s">
        <v>15</v>
      </c>
      <c r="C9" s="152"/>
      <c r="D9" s="152"/>
      <c r="E9" s="152"/>
      <c r="F9" s="152"/>
      <c r="G9" s="152"/>
      <c r="H9" s="2"/>
      <c r="I9" s="2"/>
      <c r="J9" s="2"/>
      <c r="K9" s="2"/>
      <c r="L9" s="2"/>
    </row>
    <row r="10" spans="1:12" s="1" customFormat="1" x14ac:dyDescent="0.2">
      <c r="A10" s="16" t="s">
        <v>16</v>
      </c>
      <c r="B10" s="16"/>
      <c r="C10" s="147" t="s">
        <v>283</v>
      </c>
      <c r="D10" s="147"/>
      <c r="E10" s="147"/>
      <c r="F10" s="147"/>
      <c r="G10" s="147"/>
      <c r="H10" s="2"/>
      <c r="I10" s="2"/>
      <c r="J10" s="2"/>
      <c r="K10" s="2"/>
      <c r="L10" s="2"/>
    </row>
    <row r="11" spans="1:12" ht="21.95" customHeight="1" x14ac:dyDescent="0.2">
      <c r="A11" s="8"/>
      <c r="B11" s="8"/>
      <c r="C11" s="17" t="s">
        <v>18</v>
      </c>
      <c r="D11" s="17"/>
      <c r="E11" s="17"/>
      <c r="F11" s="18">
        <v>25357.345000000001</v>
      </c>
      <c r="G11" s="19" t="s">
        <v>19</v>
      </c>
      <c r="H11" s="8"/>
      <c r="I11" s="8"/>
      <c r="J11" s="8"/>
      <c r="K11" s="8"/>
      <c r="L11" s="8"/>
    </row>
    <row r="12" spans="1:12" hidden="1" outlineLevel="1" x14ac:dyDescent="0.2">
      <c r="A12" s="8"/>
      <c r="B12" s="8"/>
      <c r="C12" s="20"/>
      <c r="D12" s="20" t="s">
        <v>20</v>
      </c>
      <c r="E12" s="20"/>
      <c r="F12" s="21"/>
      <c r="G12" s="22"/>
      <c r="H12" s="8"/>
      <c r="I12" s="8"/>
      <c r="J12" s="8"/>
      <c r="K12" s="8"/>
      <c r="L12" s="8"/>
    </row>
    <row r="13" spans="1:12" hidden="1" outlineLevel="1" x14ac:dyDescent="0.2">
      <c r="A13" s="8"/>
      <c r="B13" s="8"/>
      <c r="C13" s="5"/>
      <c r="D13" s="23" t="s">
        <v>21</v>
      </c>
      <c r="E13" s="23"/>
      <c r="F13" s="24" t="s">
        <v>295</v>
      </c>
      <c r="G13" s="25" t="s">
        <v>19</v>
      </c>
      <c r="H13" s="8"/>
      <c r="I13" s="8"/>
      <c r="J13" s="8"/>
      <c r="K13" s="8"/>
      <c r="L13" s="8"/>
    </row>
    <row r="14" spans="1:12" collapsed="1" x14ac:dyDescent="0.2">
      <c r="A14" s="8"/>
      <c r="B14" s="8"/>
      <c r="C14" s="26" t="s">
        <v>22</v>
      </c>
      <c r="D14" s="26"/>
      <c r="E14" s="26"/>
      <c r="F14" s="27" t="s">
        <v>296</v>
      </c>
      <c r="G14" s="19" t="s">
        <v>19</v>
      </c>
      <c r="H14" s="8"/>
      <c r="I14" s="8"/>
      <c r="J14" s="8"/>
      <c r="K14" s="8"/>
      <c r="L14" s="8"/>
    </row>
    <row r="15" spans="1:12" x14ac:dyDescent="0.2">
      <c r="A15" s="8"/>
      <c r="B15" s="8"/>
      <c r="C15" s="26" t="s">
        <v>23</v>
      </c>
      <c r="D15" s="26"/>
      <c r="E15" s="26"/>
      <c r="F15" s="27" t="s">
        <v>297</v>
      </c>
      <c r="G15" s="27" t="s">
        <v>24</v>
      </c>
      <c r="H15" s="8"/>
      <c r="I15" s="8"/>
      <c r="J15" s="8"/>
      <c r="K15" s="8"/>
      <c r="L15" s="8"/>
    </row>
    <row r="16" spans="1:12" ht="21.95" customHeight="1" x14ac:dyDescent="0.2">
      <c r="A16" s="153" t="s">
        <v>25</v>
      </c>
      <c r="B16" s="153"/>
      <c r="C16" s="153"/>
      <c r="D16" s="153"/>
      <c r="E16" s="153"/>
      <c r="F16" s="153"/>
      <c r="G16" s="153"/>
      <c r="H16" s="8"/>
      <c r="I16" s="8"/>
      <c r="J16" s="8"/>
      <c r="K16" s="8"/>
      <c r="L16" s="8"/>
    </row>
    <row r="17" spans="1:12" s="28" customFormat="1" ht="49.7" customHeight="1" x14ac:dyDescent="0.2">
      <c r="A17" s="29" t="s">
        <v>26</v>
      </c>
      <c r="B17" s="30" t="s">
        <v>27</v>
      </c>
      <c r="C17" s="30" t="s">
        <v>28</v>
      </c>
      <c r="D17" s="30" t="s">
        <v>29</v>
      </c>
      <c r="E17" s="30" t="s">
        <v>30</v>
      </c>
      <c r="F17" s="30" t="s">
        <v>31</v>
      </c>
      <c r="G17" s="30" t="s">
        <v>32</v>
      </c>
      <c r="H17" s="31"/>
      <c r="I17" s="31"/>
      <c r="J17" s="31"/>
      <c r="K17" s="31"/>
      <c r="L17" s="31"/>
    </row>
    <row r="18" spans="1:12" s="32" customFormat="1" x14ac:dyDescent="0.2">
      <c r="A18" s="33">
        <v>1</v>
      </c>
      <c r="B18" s="34">
        <v>2</v>
      </c>
      <c r="C18" s="34">
        <v>3</v>
      </c>
      <c r="D18" s="34">
        <v>4</v>
      </c>
      <c r="E18" s="34">
        <v>5</v>
      </c>
      <c r="F18" s="34">
        <v>6</v>
      </c>
      <c r="G18" s="34">
        <v>7</v>
      </c>
      <c r="H18" s="12"/>
      <c r="I18" s="12"/>
      <c r="J18" s="12"/>
      <c r="K18" s="12"/>
      <c r="L18" s="12"/>
    </row>
    <row r="19" spans="1:12" x14ac:dyDescent="0.2">
      <c r="A19" s="154"/>
      <c r="B19" s="155"/>
      <c r="C19" s="155"/>
      <c r="D19" s="155"/>
      <c r="E19" s="155"/>
      <c r="F19" s="155"/>
      <c r="G19" s="156"/>
    </row>
    <row r="20" spans="1:12" ht="15" x14ac:dyDescent="0.2">
      <c r="A20" s="35"/>
      <c r="B20" s="36"/>
      <c r="C20" s="37" t="s">
        <v>33</v>
      </c>
      <c r="D20" s="38"/>
      <c r="E20" s="39"/>
      <c r="F20" s="39"/>
      <c r="G20" s="40" t="s">
        <v>285</v>
      </c>
      <c r="H20" s="8"/>
      <c r="I20" s="8"/>
      <c r="J20" s="8"/>
      <c r="K20" s="8"/>
      <c r="L20" s="8"/>
    </row>
    <row r="21" spans="1:12" s="1" customFormat="1" outlineLevel="1" x14ac:dyDescent="0.2">
      <c r="A21" s="41"/>
      <c r="B21" s="42"/>
      <c r="C21" s="43" t="s">
        <v>34</v>
      </c>
      <c r="D21" s="44"/>
      <c r="E21" s="45"/>
      <c r="F21" s="45"/>
      <c r="G21" s="46"/>
      <c r="H21" s="2"/>
      <c r="I21" s="2"/>
      <c r="J21" s="2"/>
      <c r="K21" s="2"/>
      <c r="L21" s="2"/>
    </row>
    <row r="22" spans="1:12" s="1" customFormat="1" outlineLevel="1" x14ac:dyDescent="0.2">
      <c r="A22" s="47"/>
      <c r="B22" s="48"/>
      <c r="C22" s="49" t="s">
        <v>35</v>
      </c>
      <c r="D22" s="50" t="s">
        <v>36</v>
      </c>
      <c r="E22" s="51"/>
      <c r="F22" s="51"/>
      <c r="G22" s="52">
        <v>17825891</v>
      </c>
      <c r="H22" s="2"/>
      <c r="I22" s="2"/>
      <c r="J22" s="2"/>
      <c r="K22" s="2"/>
      <c r="L22" s="2"/>
    </row>
    <row r="23" spans="1:12" s="1" customFormat="1" outlineLevel="1" x14ac:dyDescent="0.2">
      <c r="A23" s="41"/>
      <c r="B23" s="42"/>
      <c r="C23" s="43" t="s">
        <v>37</v>
      </c>
      <c r="D23" s="44" t="s">
        <v>36</v>
      </c>
      <c r="E23" s="45"/>
      <c r="F23" s="45"/>
      <c r="G23" s="46">
        <v>8728488</v>
      </c>
      <c r="H23" s="2"/>
      <c r="I23" s="2"/>
      <c r="J23" s="2"/>
      <c r="K23" s="2"/>
      <c r="L23" s="2"/>
    </row>
    <row r="24" spans="1:12" s="1" customFormat="1" outlineLevel="1" x14ac:dyDescent="0.2">
      <c r="A24" s="47"/>
      <c r="B24" s="48"/>
      <c r="C24" s="49" t="s">
        <v>38</v>
      </c>
      <c r="D24" s="50" t="s">
        <v>36</v>
      </c>
      <c r="E24" s="51"/>
      <c r="F24" s="51"/>
      <c r="G24" s="52">
        <v>7531440</v>
      </c>
      <c r="H24" s="2"/>
      <c r="I24" s="2"/>
      <c r="J24" s="2"/>
      <c r="K24" s="2"/>
      <c r="L24" s="2"/>
    </row>
    <row r="25" spans="1:12" s="1" customFormat="1" outlineLevel="1" x14ac:dyDescent="0.2">
      <c r="A25" s="41"/>
      <c r="B25" s="42"/>
      <c r="C25" s="43" t="s">
        <v>39</v>
      </c>
      <c r="D25" s="44" t="s">
        <v>36</v>
      </c>
      <c r="E25" s="45"/>
      <c r="F25" s="45"/>
      <c r="G25" s="46">
        <v>2393746</v>
      </c>
      <c r="H25" s="2"/>
      <c r="I25" s="2"/>
      <c r="J25" s="2"/>
      <c r="K25" s="2"/>
      <c r="L25" s="2"/>
    </row>
    <row r="26" spans="1:12" s="1" customFormat="1" outlineLevel="1" x14ac:dyDescent="0.2">
      <c r="A26" s="47"/>
      <c r="B26" s="48"/>
      <c r="C26" s="49" t="s">
        <v>42</v>
      </c>
      <c r="D26" s="50" t="s">
        <v>43</v>
      </c>
      <c r="E26" s="53">
        <v>2713</v>
      </c>
      <c r="F26" s="51"/>
      <c r="G26" s="52"/>
      <c r="H26" s="2"/>
      <c r="I26" s="2"/>
      <c r="J26" s="2"/>
      <c r="K26" s="2"/>
      <c r="L26" s="2"/>
    </row>
    <row r="27" spans="1:12" s="1" customFormat="1" x14ac:dyDescent="0.2">
      <c r="A27" s="144"/>
      <c r="B27" s="145"/>
      <c r="C27" s="145"/>
      <c r="D27" s="145"/>
      <c r="E27" s="145"/>
      <c r="F27" s="145"/>
      <c r="G27" s="146"/>
      <c r="H27" s="2"/>
      <c r="I27" s="2"/>
      <c r="J27" s="2"/>
      <c r="K27" s="2"/>
      <c r="L27" s="2"/>
    </row>
    <row r="28" spans="1:12" ht="15" x14ac:dyDescent="0.2">
      <c r="A28" s="35"/>
      <c r="B28" s="36" t="s">
        <v>44</v>
      </c>
      <c r="C28" s="37" t="s">
        <v>284</v>
      </c>
      <c r="D28" s="38"/>
      <c r="E28" s="39"/>
      <c r="F28" s="39"/>
      <c r="G28" s="40" t="s">
        <v>285</v>
      </c>
      <c r="H28" s="8"/>
      <c r="I28" s="8"/>
      <c r="J28" s="8"/>
      <c r="K28" s="8"/>
      <c r="L28" s="8"/>
    </row>
    <row r="29" spans="1:12" s="1" customFormat="1" outlineLevel="1" x14ac:dyDescent="0.2">
      <c r="A29" s="41"/>
      <c r="B29" s="42"/>
      <c r="C29" s="43" t="s">
        <v>34</v>
      </c>
      <c r="D29" s="44"/>
      <c r="E29" s="45"/>
      <c r="F29" s="45"/>
      <c r="G29" s="46"/>
      <c r="H29" s="2"/>
      <c r="I29" s="2"/>
      <c r="J29" s="2"/>
      <c r="K29" s="2"/>
      <c r="L29" s="2"/>
    </row>
    <row r="30" spans="1:12" s="1" customFormat="1" outlineLevel="1" x14ac:dyDescent="0.2">
      <c r="A30" s="47"/>
      <c r="B30" s="48"/>
      <c r="C30" s="49" t="s">
        <v>35</v>
      </c>
      <c r="D30" s="50" t="s">
        <v>36</v>
      </c>
      <c r="E30" s="51"/>
      <c r="F30" s="51"/>
      <c r="G30" s="52">
        <v>17825891</v>
      </c>
      <c r="H30" s="2"/>
      <c r="I30" s="2"/>
      <c r="J30" s="2"/>
      <c r="K30" s="2"/>
      <c r="L30" s="2"/>
    </row>
    <row r="31" spans="1:12" s="1" customFormat="1" outlineLevel="1" x14ac:dyDescent="0.2">
      <c r="A31" s="41"/>
      <c r="B31" s="42"/>
      <c r="C31" s="43" t="s">
        <v>37</v>
      </c>
      <c r="D31" s="44" t="s">
        <v>36</v>
      </c>
      <c r="E31" s="45"/>
      <c r="F31" s="45"/>
      <c r="G31" s="46">
        <v>8728488</v>
      </c>
      <c r="H31" s="2"/>
      <c r="I31" s="2"/>
      <c r="J31" s="2"/>
      <c r="K31" s="2"/>
      <c r="L31" s="2"/>
    </row>
    <row r="32" spans="1:12" s="1" customFormat="1" outlineLevel="1" x14ac:dyDescent="0.2">
      <c r="A32" s="47"/>
      <c r="B32" s="48"/>
      <c r="C32" s="49" t="s">
        <v>38</v>
      </c>
      <c r="D32" s="50" t="s">
        <v>36</v>
      </c>
      <c r="E32" s="51"/>
      <c r="F32" s="51"/>
      <c r="G32" s="52">
        <v>7531440</v>
      </c>
      <c r="H32" s="2"/>
      <c r="I32" s="2"/>
      <c r="J32" s="2"/>
      <c r="K32" s="2"/>
      <c r="L32" s="2"/>
    </row>
    <row r="33" spans="1:12" s="1" customFormat="1" outlineLevel="1" x14ac:dyDescent="0.2">
      <c r="A33" s="41"/>
      <c r="B33" s="42"/>
      <c r="C33" s="43" t="s">
        <v>39</v>
      </c>
      <c r="D33" s="44" t="s">
        <v>36</v>
      </c>
      <c r="E33" s="45"/>
      <c r="F33" s="45"/>
      <c r="G33" s="46">
        <v>2393746</v>
      </c>
      <c r="H33" s="2"/>
      <c r="I33" s="2"/>
      <c r="J33" s="2"/>
      <c r="K33" s="2"/>
      <c r="L33" s="2"/>
    </row>
    <row r="34" spans="1:12" s="1" customFormat="1" outlineLevel="1" x14ac:dyDescent="0.2">
      <c r="A34" s="47"/>
      <c r="B34" s="48"/>
      <c r="C34" s="49" t="s">
        <v>42</v>
      </c>
      <c r="D34" s="50" t="s">
        <v>43</v>
      </c>
      <c r="E34" s="53">
        <v>2713</v>
      </c>
      <c r="F34" s="51"/>
      <c r="G34" s="52"/>
      <c r="H34" s="2"/>
      <c r="I34" s="2"/>
      <c r="J34" s="2"/>
      <c r="K34" s="2"/>
      <c r="L34" s="2"/>
    </row>
    <row r="35" spans="1:12" s="1" customFormat="1" x14ac:dyDescent="0.2">
      <c r="A35" s="144"/>
      <c r="B35" s="145"/>
      <c r="C35" s="145"/>
      <c r="D35" s="145"/>
      <c r="E35" s="145"/>
      <c r="F35" s="145"/>
      <c r="G35" s="146"/>
      <c r="H35" s="2"/>
      <c r="I35" s="2"/>
      <c r="J35" s="2"/>
      <c r="K35" s="2"/>
      <c r="L35" s="2"/>
    </row>
    <row r="36" spans="1:12" s="56" customFormat="1" ht="51" x14ac:dyDescent="0.2">
      <c r="A36" s="57" t="s">
        <v>47</v>
      </c>
      <c r="B36" s="58" t="s">
        <v>286</v>
      </c>
      <c r="C36" s="59" t="s">
        <v>298</v>
      </c>
      <c r="D36" s="60" t="s">
        <v>270</v>
      </c>
      <c r="E36" s="63">
        <v>0.93400000000000005</v>
      </c>
      <c r="F36" s="61">
        <v>1981202</v>
      </c>
      <c r="G36" s="62">
        <v>1850443</v>
      </c>
    </row>
    <row r="37" spans="1:12" s="56" customFormat="1" ht="53.25" x14ac:dyDescent="0.2">
      <c r="A37" s="57" t="s">
        <v>51</v>
      </c>
      <c r="B37" s="58" t="s">
        <v>287</v>
      </c>
      <c r="C37" s="59" t="s">
        <v>299</v>
      </c>
      <c r="D37" s="60" t="s">
        <v>270</v>
      </c>
      <c r="E37" s="63">
        <v>5.3280000000000003</v>
      </c>
      <c r="F37" s="61">
        <v>696282</v>
      </c>
      <c r="G37" s="62">
        <v>3709790</v>
      </c>
    </row>
    <row r="38" spans="1:12" s="56" customFormat="1" ht="42" x14ac:dyDescent="0.2">
      <c r="A38" s="57" t="s">
        <v>55</v>
      </c>
      <c r="B38" s="58" t="s">
        <v>288</v>
      </c>
      <c r="C38" s="59" t="s">
        <v>300</v>
      </c>
      <c r="D38" s="60" t="s">
        <v>270</v>
      </c>
      <c r="E38" s="63">
        <v>6.3</v>
      </c>
      <c r="F38" s="61">
        <v>170222</v>
      </c>
      <c r="G38" s="62">
        <v>1072399</v>
      </c>
    </row>
    <row r="39" spans="1:12" s="56" customFormat="1" ht="25.5" x14ac:dyDescent="0.2">
      <c r="A39" s="57" t="s">
        <v>59</v>
      </c>
      <c r="B39" s="58" t="s">
        <v>289</v>
      </c>
      <c r="C39" s="59" t="s">
        <v>301</v>
      </c>
      <c r="D39" s="60" t="s">
        <v>82</v>
      </c>
      <c r="E39" s="63">
        <v>2.11266</v>
      </c>
      <c r="F39" s="61">
        <v>159548</v>
      </c>
      <c r="G39" s="62">
        <v>337071</v>
      </c>
    </row>
    <row r="40" spans="1:12" s="56" customFormat="1" ht="25.5" x14ac:dyDescent="0.2">
      <c r="A40" s="57" t="s">
        <v>62</v>
      </c>
      <c r="B40" s="58" t="s">
        <v>290</v>
      </c>
      <c r="C40" s="59" t="s">
        <v>302</v>
      </c>
      <c r="D40" s="60" t="s">
        <v>82</v>
      </c>
      <c r="E40" s="63">
        <v>13.8</v>
      </c>
      <c r="F40" s="61">
        <v>192042</v>
      </c>
      <c r="G40" s="62">
        <v>2650180</v>
      </c>
    </row>
    <row r="41" spans="1:12" s="56" customFormat="1" ht="25.5" x14ac:dyDescent="0.2">
      <c r="A41" s="57" t="s">
        <v>65</v>
      </c>
      <c r="B41" s="58" t="s">
        <v>291</v>
      </c>
      <c r="C41" s="59" t="s">
        <v>303</v>
      </c>
      <c r="D41" s="60" t="s">
        <v>82</v>
      </c>
      <c r="E41" s="63">
        <v>79.099999999999994</v>
      </c>
      <c r="F41" s="61">
        <v>192198</v>
      </c>
      <c r="G41" s="62">
        <v>15202862</v>
      </c>
    </row>
    <row r="42" spans="1:12" s="56" customFormat="1" ht="22.5" x14ac:dyDescent="0.2">
      <c r="A42" s="57" t="s">
        <v>69</v>
      </c>
      <c r="B42" s="58" t="s">
        <v>292</v>
      </c>
      <c r="C42" s="59" t="s">
        <v>304</v>
      </c>
      <c r="D42" s="60" t="s">
        <v>104</v>
      </c>
      <c r="E42" s="61">
        <v>40</v>
      </c>
      <c r="F42" s="61">
        <v>13365</v>
      </c>
      <c r="G42" s="62">
        <v>534600</v>
      </c>
    </row>
    <row r="43" spans="1:12" s="1" customFormat="1" x14ac:dyDescent="0.2">
      <c r="A43" s="140"/>
      <c r="B43" s="140"/>
      <c r="C43" s="140"/>
      <c r="D43" s="140"/>
      <c r="E43" s="140"/>
      <c r="F43" s="140"/>
      <c r="G43" s="140"/>
      <c r="H43" s="2"/>
      <c r="I43" s="2"/>
      <c r="J43" s="2"/>
      <c r="K43" s="2"/>
      <c r="L43" s="2"/>
    </row>
    <row r="44" spans="1:12" s="1" customFormat="1" x14ac:dyDescent="0.2">
      <c r="A44" s="26"/>
      <c r="B44" s="141" t="s">
        <v>163</v>
      </c>
      <c r="C44" s="141"/>
      <c r="D44" s="141" t="s">
        <v>293</v>
      </c>
      <c r="E44" s="141"/>
      <c r="F44" s="141"/>
      <c r="G44" s="141"/>
      <c r="H44" s="2"/>
      <c r="I44" s="2"/>
      <c r="J44" s="2"/>
      <c r="K44" s="2"/>
      <c r="L44" s="2"/>
    </row>
    <row r="45" spans="1:12" s="1" customFormat="1" x14ac:dyDescent="0.2">
      <c r="A45" s="64"/>
      <c r="B45" s="64"/>
      <c r="C45" s="65" t="s">
        <v>165</v>
      </c>
      <c r="D45" s="64"/>
      <c r="E45" s="64"/>
      <c r="F45" s="64"/>
      <c r="G45" s="64"/>
      <c r="H45" s="2"/>
      <c r="I45" s="2"/>
      <c r="J45" s="2"/>
      <c r="K45" s="2"/>
      <c r="L45" s="2"/>
    </row>
    <row r="46" spans="1:12" s="1" customFormat="1" x14ac:dyDescent="0.2">
      <c r="A46" s="140"/>
      <c r="B46" s="140"/>
      <c r="C46" s="140"/>
      <c r="D46" s="140"/>
      <c r="E46" s="140"/>
      <c r="F46" s="140"/>
      <c r="G46" s="140"/>
      <c r="H46" s="2"/>
      <c r="I46" s="2"/>
      <c r="J46" s="2"/>
      <c r="K46" s="2"/>
      <c r="L46" s="2"/>
    </row>
    <row r="47" spans="1:12" s="1" customFormat="1" x14ac:dyDescent="0.2">
      <c r="A47" s="26"/>
      <c r="B47" s="141" t="s">
        <v>166</v>
      </c>
      <c r="C47" s="141"/>
      <c r="D47" s="141" t="s">
        <v>294</v>
      </c>
      <c r="E47" s="141"/>
      <c r="F47" s="141"/>
      <c r="G47" s="141"/>
      <c r="H47" s="2"/>
      <c r="I47" s="2"/>
      <c r="J47" s="2"/>
      <c r="K47" s="2"/>
      <c r="L47" s="2"/>
    </row>
    <row r="48" spans="1:12" s="1" customFormat="1" x14ac:dyDescent="0.2">
      <c r="A48" s="64"/>
      <c r="B48" s="64"/>
      <c r="C48" s="65" t="s">
        <v>165</v>
      </c>
      <c r="D48" s="64"/>
      <c r="E48" s="64"/>
      <c r="F48" s="64"/>
      <c r="G48" s="64"/>
      <c r="H48" s="2"/>
      <c r="I48" s="2"/>
      <c r="J48" s="2"/>
      <c r="K48" s="2"/>
      <c r="L48" s="2"/>
    </row>
  </sheetData>
  <mergeCells count="19">
    <mergeCell ref="B47:C47"/>
    <mergeCell ref="D47:G47"/>
    <mergeCell ref="A35:G35"/>
    <mergeCell ref="A43:G43"/>
    <mergeCell ref="B44:C44"/>
    <mergeCell ref="D44:G44"/>
    <mergeCell ref="A46:G46"/>
    <mergeCell ref="A27:G27"/>
    <mergeCell ref="C2:G2"/>
    <mergeCell ref="C3:G3"/>
    <mergeCell ref="C4:G4"/>
    <mergeCell ref="C5:G5"/>
    <mergeCell ref="D6:G6"/>
    <mergeCell ref="B7:G7"/>
    <mergeCell ref="B8:G8"/>
    <mergeCell ref="B9:G9"/>
    <mergeCell ref="C10:G10"/>
    <mergeCell ref="A16:G16"/>
    <mergeCell ref="A19:G19"/>
  </mergeCells>
  <pageMargins left="0.7" right="0.7" top="0.75" bottom="0.75" header="0.3" footer="0.3"/>
  <pageSetup paperSize="9" scale="7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2-02-01-03_ЛС ф4</vt:lpstr>
      <vt:lpstr>Материалы</vt:lpstr>
      <vt:lpstr>СРСС</vt:lpstr>
      <vt:lpstr>ИзоляторЛС</vt:lpstr>
      <vt:lpstr>ИлоМатериалы</vt:lpstr>
      <vt:lpstr>ДемРаботЛС</vt:lpstr>
      <vt:lpstr>'2-02-01-03_ЛС ф4'!Заголовки_для_печати</vt:lpstr>
      <vt:lpstr>ДемРаботЛС!Область_печати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Локальная смета</dc:title>
  <dc:creator>Нурлыбек Нурадинов</dc:creator>
  <cp:lastModifiedBy>Смета</cp:lastModifiedBy>
  <cp:lastPrinted>2024-01-19T09:48:13Z</cp:lastPrinted>
  <dcterms:created xsi:type="dcterms:W3CDTF">2008-02-01T05:26:36Z</dcterms:created>
  <dcterms:modified xsi:type="dcterms:W3CDTF">2024-01-24T12:12:31Z</dcterms:modified>
</cp:coreProperties>
</file>