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R_k_anetova\Desktop\"/>
    </mc:Choice>
  </mc:AlternateContent>
  <xr:revisionPtr revIDLastSave="0" documentId="8_{129CF2ED-DAA5-4DF3-9DFD-F068BCA60CB2}" xr6:coauthVersionLast="36" xr6:coauthVersionMax="36" xr10:uidLastSave="{00000000-0000-0000-0000-000000000000}"/>
  <bookViews>
    <workbookView xWindow="0" yWindow="0" windowWidth="28800" windowHeight="11835" activeTab="1" xr2:uid="{00000000-000D-0000-FFFF-FFFF00000000}"/>
  </bookViews>
  <sheets>
    <sheet name="Лист1 (для расчета)" sheetId="1" r:id="rId1"/>
    <sheet name="Лист1 (для расчета) (2)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I6" i="2"/>
  <c r="L12" i="2"/>
  <c r="L7" i="2"/>
  <c r="L8" i="2"/>
  <c r="L9" i="2"/>
  <c r="L10" i="2"/>
  <c r="L11" i="2"/>
  <c r="L6" i="2"/>
  <c r="I7" i="2"/>
  <c r="I8" i="2"/>
  <c r="I10" i="2"/>
  <c r="K7" i="2"/>
  <c r="K8" i="2"/>
  <c r="K9" i="2"/>
  <c r="K10" i="2"/>
  <c r="K11" i="2"/>
  <c r="O7" i="1"/>
  <c r="O6" i="1"/>
  <c r="I6" i="1"/>
  <c r="G12" i="1" l="1"/>
  <c r="M12" i="1" s="1"/>
  <c r="O12" i="1" s="1"/>
  <c r="M11" i="1"/>
  <c r="O11" i="1" s="1"/>
  <c r="I11" i="1"/>
  <c r="L10" i="1"/>
  <c r="M10" i="1" s="1"/>
  <c r="O10" i="1" s="1"/>
  <c r="G10" i="1"/>
  <c r="I10" i="1" s="1"/>
  <c r="L9" i="1"/>
  <c r="G9" i="1"/>
  <c r="I9" i="1" s="1"/>
  <c r="L8" i="1"/>
  <c r="G8" i="1"/>
  <c r="I8" i="1" s="1"/>
  <c r="L7" i="1"/>
  <c r="G7" i="1"/>
  <c r="I7" i="1" s="1"/>
  <c r="L6" i="1"/>
  <c r="M6" i="1" s="1"/>
  <c r="M8" i="1" l="1"/>
  <c r="O8" i="1" s="1"/>
  <c r="M9" i="1"/>
  <c r="O9" i="1" s="1"/>
  <c r="M7" i="1"/>
  <c r="D13" i="1" s="1"/>
  <c r="I12" i="1"/>
  <c r="I9" i="2" l="1"/>
  <c r="I11" i="2" l="1"/>
</calcChain>
</file>

<file path=xl/sharedStrings.xml><?xml version="1.0" encoding="utf-8"?>
<sst xmlns="http://schemas.openxmlformats.org/spreadsheetml/2006/main" count="63" uniqueCount="26">
  <si>
    <t>Итого:</t>
  </si>
  <si>
    <t>№ п.п</t>
  </si>
  <si>
    <t>Вид работы</t>
  </si>
  <si>
    <t>Объекты</t>
  </si>
  <si>
    <t>ед. измерения</t>
  </si>
  <si>
    <t>Площадь обработки, (объем),м2, м3</t>
  </si>
  <si>
    <t>Кратность /Заявка в год</t>
  </si>
  <si>
    <t>Предварительно планируемая площадь (объем) для обработки за год</t>
  </si>
  <si>
    <t>цена, тенге</t>
  </si>
  <si>
    <t>Стоимость 1-ой обработки</t>
  </si>
  <si>
    <t>Стоимость  обработки за год</t>
  </si>
  <si>
    <t>Дезинфекция  помещения</t>
  </si>
  <si>
    <t>Закрытые помещения</t>
  </si>
  <si>
    <t>м2</t>
  </si>
  <si>
    <t>Дезинсекционная обработка территории от тараканов,блох, клопов комаров, муравьев и клещей</t>
  </si>
  <si>
    <t>Дератизация объекта (профилактические и истребительные мероприятия против синантропных грызунов)</t>
  </si>
  <si>
    <t>Дезинсекция борьба с мухами в помещении</t>
  </si>
  <si>
    <t>Дезинсекция СНУ истребление мух и личинок в местах выплода</t>
  </si>
  <si>
    <t>Контейнеры, СНУ</t>
  </si>
  <si>
    <t>шт</t>
  </si>
  <si>
    <t>Дезинфекция питьевой емкости на базе автомашины</t>
  </si>
  <si>
    <t>Автотранспорта</t>
  </si>
  <si>
    <t>м3</t>
  </si>
  <si>
    <t>Дезинфекция питьевой стационарной емкости</t>
  </si>
  <si>
    <t>Емкостей для питьевой воды</t>
  </si>
  <si>
    <t>Расчет дезинфекционных, дезинсекционных и дератизационных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</si>
</sst>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/>
    <xf numFmtId="164" fontId="2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vertical="center" wrapText="1"/>
    </xf>
    <xf numFmtId="166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3"/>
  <sheetViews>
    <sheetView workbookViewId="0">
      <selection activeCell="H12" sqref="H12"/>
    </sheetView>
  </sheetViews>
  <sheetFormatPr defaultRowHeight="15" x14ac:dyDescent="0.25"/>
  <cols>
    <col min="1" max="2" width="9.140625" style="1"/>
    <col min="3" max="3" width="36" style="1" customWidth="1"/>
    <col min="4" max="4" width="8.140625" style="1" customWidth="1"/>
    <col min="5" max="5" width="6.140625" style="1" customWidth="1"/>
    <col min="6" max="6" width="8.5703125" style="1" customWidth="1"/>
    <col min="7" max="7" width="17.5703125" style="1" customWidth="1"/>
    <col min="8" max="8" width="9.140625" style="1"/>
    <col min="9" max="9" width="6.42578125" style="1" customWidth="1"/>
    <col min="10" max="10" width="7.140625" style="1" customWidth="1"/>
    <col min="11" max="11" width="11.140625" style="1" customWidth="1"/>
    <col min="12" max="12" width="7.85546875" style="1" customWidth="1"/>
    <col min="13" max="13" width="6.140625" style="1" customWidth="1"/>
    <col min="14" max="14" width="6.28515625" style="1" customWidth="1"/>
    <col min="15" max="15" width="11.7109375" style="1" customWidth="1"/>
    <col min="16" max="16" width="7.42578125" style="1" customWidth="1"/>
    <col min="17" max="16384" width="9.140625" style="1"/>
  </cols>
  <sheetData>
    <row r="2" spans="2:16" x14ac:dyDescent="0.25">
      <c r="B2" s="2" t="s">
        <v>25</v>
      </c>
    </row>
    <row r="4" spans="2:16" x14ac:dyDescent="0.25">
      <c r="B4" s="11" t="s">
        <v>1</v>
      </c>
      <c r="C4" s="11" t="s">
        <v>2</v>
      </c>
      <c r="D4" s="11" t="s">
        <v>3</v>
      </c>
      <c r="E4" s="11"/>
      <c r="F4" s="11" t="s">
        <v>4</v>
      </c>
      <c r="G4" s="11" t="s">
        <v>5</v>
      </c>
      <c r="H4" s="11" t="s">
        <v>6</v>
      </c>
      <c r="I4" s="11" t="s">
        <v>7</v>
      </c>
      <c r="J4" s="11"/>
      <c r="K4" s="11"/>
      <c r="L4" s="11" t="s">
        <v>8</v>
      </c>
      <c r="M4" s="11" t="s">
        <v>9</v>
      </c>
      <c r="N4" s="11"/>
      <c r="O4" s="11" t="s">
        <v>10</v>
      </c>
      <c r="P4" s="11"/>
    </row>
    <row r="5" spans="2:16" ht="74.2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x14ac:dyDescent="0.25">
      <c r="B6" s="4">
        <v>1</v>
      </c>
      <c r="C6" s="5" t="s">
        <v>11</v>
      </c>
      <c r="D6" s="11" t="s">
        <v>12</v>
      </c>
      <c r="E6" s="11"/>
      <c r="F6" s="4" t="s">
        <v>13</v>
      </c>
      <c r="G6" s="6">
        <v>67211</v>
      </c>
      <c r="H6" s="7">
        <v>5.15</v>
      </c>
      <c r="I6" s="18">
        <f>G6*H6</f>
        <v>346136.65</v>
      </c>
      <c r="J6" s="18"/>
      <c r="K6" s="18"/>
      <c r="L6" s="3">
        <f>0.8+0.8*20%</f>
        <v>0.96000000000000008</v>
      </c>
      <c r="M6" s="18">
        <f>L6*G6</f>
        <v>64522.560000000005</v>
      </c>
      <c r="N6" s="18"/>
      <c r="O6" s="12">
        <f>M6*H6</f>
        <v>332291.18400000007</v>
      </c>
      <c r="P6" s="14"/>
    </row>
    <row r="7" spans="2:16" ht="45" x14ac:dyDescent="0.25">
      <c r="B7" s="4">
        <v>2</v>
      </c>
      <c r="C7" s="5" t="s">
        <v>14</v>
      </c>
      <c r="D7" s="11" t="s">
        <v>12</v>
      </c>
      <c r="E7" s="11"/>
      <c r="F7" s="4" t="s">
        <v>13</v>
      </c>
      <c r="G7" s="6">
        <f>67211+67531</f>
        <v>134742</v>
      </c>
      <c r="H7" s="4">
        <v>4</v>
      </c>
      <c r="I7" s="12">
        <f t="shared" ref="I7:I12" si="0">G7*H7</f>
        <v>538968</v>
      </c>
      <c r="J7" s="13"/>
      <c r="K7" s="14"/>
      <c r="L7" s="3">
        <f>16+16*20%</f>
        <v>19.2</v>
      </c>
      <c r="M7" s="15">
        <f t="shared" ref="M7:M12" si="1">L7*G7</f>
        <v>2587046.4</v>
      </c>
      <c r="N7" s="15"/>
      <c r="O7" s="16">
        <f>M7*H7</f>
        <v>10348185.6</v>
      </c>
      <c r="P7" s="17"/>
    </row>
    <row r="8" spans="2:16" ht="60" x14ac:dyDescent="0.25">
      <c r="B8" s="4">
        <v>3</v>
      </c>
      <c r="C8" s="5" t="s">
        <v>15</v>
      </c>
      <c r="D8" s="11" t="s">
        <v>12</v>
      </c>
      <c r="E8" s="11"/>
      <c r="F8" s="4" t="s">
        <v>13</v>
      </c>
      <c r="G8" s="6">
        <f>71445+67887+20137</f>
        <v>159469</v>
      </c>
      <c r="H8" s="4">
        <v>4</v>
      </c>
      <c r="I8" s="12">
        <f t="shared" si="0"/>
        <v>637876</v>
      </c>
      <c r="J8" s="13"/>
      <c r="K8" s="14"/>
      <c r="L8" s="3">
        <f t="shared" ref="L8:L10" si="2">16+16*20%</f>
        <v>19.2</v>
      </c>
      <c r="M8" s="15">
        <f t="shared" si="1"/>
        <v>3061804.8</v>
      </c>
      <c r="N8" s="15"/>
      <c r="O8" s="16">
        <f t="shared" ref="O7:O12" si="3">M8*H8</f>
        <v>12247219.199999999</v>
      </c>
      <c r="P8" s="17"/>
    </row>
    <row r="9" spans="2:16" ht="30" x14ac:dyDescent="0.25">
      <c r="B9" s="4">
        <v>4</v>
      </c>
      <c r="C9" s="5" t="s">
        <v>16</v>
      </c>
      <c r="D9" s="11" t="s">
        <v>12</v>
      </c>
      <c r="E9" s="11"/>
      <c r="F9" s="4" t="s">
        <v>13</v>
      </c>
      <c r="G9" s="6">
        <f>60033+66641+20137</f>
        <v>146811</v>
      </c>
      <c r="H9" s="4">
        <v>4</v>
      </c>
      <c r="I9" s="12">
        <f t="shared" si="0"/>
        <v>587244</v>
      </c>
      <c r="J9" s="13"/>
      <c r="K9" s="14"/>
      <c r="L9" s="3">
        <f t="shared" si="2"/>
        <v>19.2</v>
      </c>
      <c r="M9" s="15">
        <f t="shared" si="1"/>
        <v>2818771.1999999997</v>
      </c>
      <c r="N9" s="15"/>
      <c r="O9" s="16">
        <f t="shared" si="3"/>
        <v>11275084.799999999</v>
      </c>
      <c r="P9" s="17"/>
    </row>
    <row r="10" spans="2:16" ht="30" x14ac:dyDescent="0.25">
      <c r="B10" s="4">
        <v>5</v>
      </c>
      <c r="C10" s="5" t="s">
        <v>17</v>
      </c>
      <c r="D10" s="11" t="s">
        <v>18</v>
      </c>
      <c r="E10" s="11"/>
      <c r="F10" s="4" t="s">
        <v>19</v>
      </c>
      <c r="G10" s="6">
        <f>230+26+52</f>
        <v>308</v>
      </c>
      <c r="H10" s="4">
        <v>3</v>
      </c>
      <c r="I10" s="12">
        <f t="shared" si="0"/>
        <v>924</v>
      </c>
      <c r="J10" s="13"/>
      <c r="K10" s="14"/>
      <c r="L10" s="3">
        <f t="shared" si="2"/>
        <v>19.2</v>
      </c>
      <c r="M10" s="15">
        <f t="shared" si="1"/>
        <v>5913.5999999999995</v>
      </c>
      <c r="N10" s="15"/>
      <c r="O10" s="16">
        <f t="shared" si="3"/>
        <v>17740.8</v>
      </c>
      <c r="P10" s="17"/>
    </row>
    <row r="11" spans="2:16" ht="30" x14ac:dyDescent="0.25">
      <c r="B11" s="4">
        <v>6</v>
      </c>
      <c r="C11" s="5" t="s">
        <v>20</v>
      </c>
      <c r="D11" s="11" t="s">
        <v>21</v>
      </c>
      <c r="E11" s="11"/>
      <c r="F11" s="4" t="s">
        <v>22</v>
      </c>
      <c r="G11" s="6">
        <v>21.7</v>
      </c>
      <c r="H11" s="4">
        <v>5</v>
      </c>
      <c r="I11" s="12">
        <f t="shared" si="0"/>
        <v>108.5</v>
      </c>
      <c r="J11" s="13"/>
      <c r="K11" s="14"/>
      <c r="L11" s="3">
        <v>755</v>
      </c>
      <c r="M11" s="15">
        <f t="shared" si="1"/>
        <v>16383.5</v>
      </c>
      <c r="N11" s="15"/>
      <c r="O11" s="16">
        <f t="shared" si="3"/>
        <v>81917.5</v>
      </c>
      <c r="P11" s="17"/>
    </row>
    <row r="12" spans="2:16" ht="30" x14ac:dyDescent="0.25">
      <c r="B12" s="4">
        <v>7</v>
      </c>
      <c r="C12" s="5" t="s">
        <v>23</v>
      </c>
      <c r="D12" s="11" t="s">
        <v>24</v>
      </c>
      <c r="E12" s="11"/>
      <c r="F12" s="4" t="s">
        <v>22</v>
      </c>
      <c r="G12" s="6">
        <f>429+277.5+29</f>
        <v>735.5</v>
      </c>
      <c r="H12" s="7">
        <v>2.0000127065878672</v>
      </c>
      <c r="I12" s="12">
        <f t="shared" si="0"/>
        <v>1471.0093456953764</v>
      </c>
      <c r="J12" s="13"/>
      <c r="K12" s="14"/>
      <c r="L12" s="4">
        <v>755</v>
      </c>
      <c r="M12" s="15">
        <f t="shared" si="1"/>
        <v>555302.5</v>
      </c>
      <c r="N12" s="15"/>
      <c r="O12" s="16">
        <f t="shared" si="3"/>
        <v>1110612.0560000092</v>
      </c>
      <c r="P12" s="17"/>
    </row>
    <row r="13" spans="2:16" x14ac:dyDescent="0.25">
      <c r="B13" s="8"/>
      <c r="C13" s="8" t="s">
        <v>0</v>
      </c>
      <c r="D13" s="19">
        <f>SUM(O6:P12)</f>
        <v>35413051.140000001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</sheetData>
  <mergeCells count="39">
    <mergeCell ref="D13:P13"/>
    <mergeCell ref="D11:E11"/>
    <mergeCell ref="I11:K11"/>
    <mergeCell ref="M11:N11"/>
    <mergeCell ref="O11:P11"/>
    <mergeCell ref="D12:E12"/>
    <mergeCell ref="I12:K12"/>
    <mergeCell ref="M12:N12"/>
    <mergeCell ref="O12:P12"/>
    <mergeCell ref="D9:E9"/>
    <mergeCell ref="I9:K9"/>
    <mergeCell ref="M9:N9"/>
    <mergeCell ref="O9:P9"/>
    <mergeCell ref="D10:E10"/>
    <mergeCell ref="I10:K10"/>
    <mergeCell ref="M10:N10"/>
    <mergeCell ref="O10:P10"/>
    <mergeCell ref="M6:N6"/>
    <mergeCell ref="O6:P6"/>
    <mergeCell ref="D8:E8"/>
    <mergeCell ref="I8:K8"/>
    <mergeCell ref="M8:N8"/>
    <mergeCell ref="O8:P8"/>
    <mergeCell ref="D7:E7"/>
    <mergeCell ref="I7:K7"/>
    <mergeCell ref="M7:N7"/>
    <mergeCell ref="O7:P7"/>
    <mergeCell ref="B4:B5"/>
    <mergeCell ref="C4:C5"/>
    <mergeCell ref="D4:E5"/>
    <mergeCell ref="F4:F5"/>
    <mergeCell ref="G4:G5"/>
    <mergeCell ref="H4:H5"/>
    <mergeCell ref="I4:K5"/>
    <mergeCell ref="L4:L5"/>
    <mergeCell ref="M4:N5"/>
    <mergeCell ref="O4:P5"/>
    <mergeCell ref="D6:E6"/>
    <mergeCell ref="I6:K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FC91A-7817-4655-B9A4-039D3D3FE822}">
  <sheetPr>
    <pageSetUpPr fitToPage="1"/>
  </sheetPr>
  <dimension ref="B2:O12"/>
  <sheetViews>
    <sheetView tabSelected="1" workbookViewId="0">
      <selection activeCell="N9" sqref="N9"/>
    </sheetView>
  </sheetViews>
  <sheetFormatPr defaultRowHeight="15" x14ac:dyDescent="0.25"/>
  <cols>
    <col min="1" max="2" width="9.140625" style="1"/>
    <col min="3" max="3" width="36" style="1" customWidth="1"/>
    <col min="4" max="4" width="8.140625" style="1" customWidth="1"/>
    <col min="5" max="5" width="6.140625" style="1" customWidth="1"/>
    <col min="6" max="6" width="8.5703125" style="1" customWidth="1"/>
    <col min="7" max="7" width="17.5703125" style="1" customWidth="1"/>
    <col min="8" max="8" width="11" style="1" customWidth="1"/>
    <col min="9" max="9" width="14.28515625" style="1" customWidth="1"/>
    <col min="10" max="10" width="9.140625" style="1" customWidth="1"/>
    <col min="11" max="11" width="16.28515625" style="1" customWidth="1"/>
    <col min="12" max="12" width="15.85546875" style="1" bestFit="1" customWidth="1"/>
    <col min="13" max="14" width="9.140625" style="1"/>
    <col min="15" max="15" width="14" style="1" customWidth="1"/>
    <col min="16" max="16384" width="9.140625" style="1"/>
  </cols>
  <sheetData>
    <row r="2" spans="2:15" x14ac:dyDescent="0.25">
      <c r="B2" s="2" t="s">
        <v>25</v>
      </c>
    </row>
    <row r="4" spans="2:15" x14ac:dyDescent="0.25">
      <c r="B4" s="11" t="s">
        <v>1</v>
      </c>
      <c r="C4" s="11" t="s">
        <v>2</v>
      </c>
      <c r="D4" s="11" t="s">
        <v>3</v>
      </c>
      <c r="E4" s="11"/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</row>
    <row r="5" spans="2:15" ht="74.2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5" x14ac:dyDescent="0.25">
      <c r="B6" s="9">
        <v>1</v>
      </c>
      <c r="C6" s="5" t="s">
        <v>11</v>
      </c>
      <c r="D6" s="11" t="s">
        <v>12</v>
      </c>
      <c r="E6" s="11"/>
      <c r="F6" s="9" t="s">
        <v>13</v>
      </c>
      <c r="G6" s="10">
        <v>67211</v>
      </c>
      <c r="H6" s="7">
        <v>12</v>
      </c>
      <c r="I6" s="26">
        <f>G6*H6</f>
        <v>806532</v>
      </c>
      <c r="J6" s="3">
        <v>0.96</v>
      </c>
      <c r="K6" s="25">
        <f>J6*G6</f>
        <v>64522.559999999998</v>
      </c>
      <c r="L6" s="23">
        <f>K6*H6</f>
        <v>774270.72</v>
      </c>
      <c r="O6" s="24"/>
    </row>
    <row r="7" spans="2:15" ht="45" x14ac:dyDescent="0.25">
      <c r="B7" s="9">
        <v>2</v>
      </c>
      <c r="C7" s="5" t="s">
        <v>14</v>
      </c>
      <c r="D7" s="11" t="s">
        <v>12</v>
      </c>
      <c r="E7" s="11"/>
      <c r="F7" s="9" t="s">
        <v>13</v>
      </c>
      <c r="G7" s="10">
        <v>179193</v>
      </c>
      <c r="H7" s="7">
        <v>4.5009124240344214</v>
      </c>
      <c r="I7" s="26">
        <f>G7*H7</f>
        <v>806532.00000000012</v>
      </c>
      <c r="J7" s="3">
        <v>19.2</v>
      </c>
      <c r="K7" s="25">
        <f t="shared" ref="K7:K11" si="0">J7*G7</f>
        <v>3440505.6</v>
      </c>
      <c r="L7" s="27">
        <f t="shared" ref="L7:L11" si="1">K7*H7</f>
        <v>15485414.400000002</v>
      </c>
      <c r="O7" s="24"/>
    </row>
    <row r="8" spans="2:15" ht="60" x14ac:dyDescent="0.25">
      <c r="B8" s="9">
        <v>3</v>
      </c>
      <c r="C8" s="5" t="s">
        <v>15</v>
      </c>
      <c r="D8" s="11" t="s">
        <v>12</v>
      </c>
      <c r="E8" s="11"/>
      <c r="F8" s="9" t="s">
        <v>13</v>
      </c>
      <c r="G8" s="10">
        <v>185587</v>
      </c>
      <c r="H8" s="7">
        <v>4.6196123650902274</v>
      </c>
      <c r="I8" s="26">
        <f>G8*H8</f>
        <v>857340</v>
      </c>
      <c r="J8" s="3">
        <v>19.2</v>
      </c>
      <c r="K8" s="25">
        <f t="shared" si="0"/>
        <v>3563270.4</v>
      </c>
      <c r="L8" s="28">
        <f t="shared" si="1"/>
        <v>16460928</v>
      </c>
      <c r="O8" s="24"/>
    </row>
    <row r="9" spans="2:15" ht="30" x14ac:dyDescent="0.25">
      <c r="B9" s="9">
        <v>4</v>
      </c>
      <c r="C9" s="5" t="s">
        <v>16</v>
      </c>
      <c r="D9" s="11" t="s">
        <v>12</v>
      </c>
      <c r="E9" s="11"/>
      <c r="F9" s="9" t="s">
        <v>13</v>
      </c>
      <c r="G9" s="10">
        <v>55991</v>
      </c>
      <c r="H9" s="7">
        <v>9.6497115607865549</v>
      </c>
      <c r="I9" s="26">
        <f t="shared" ref="I7:I11" si="2">G9*H9</f>
        <v>540297</v>
      </c>
      <c r="J9" s="3">
        <v>19.2</v>
      </c>
      <c r="K9" s="25">
        <f t="shared" si="0"/>
        <v>1075027.2</v>
      </c>
      <c r="L9" s="27">
        <f t="shared" si="1"/>
        <v>10373702.4</v>
      </c>
      <c r="O9" s="24"/>
    </row>
    <row r="10" spans="2:15" ht="30" x14ac:dyDescent="0.25">
      <c r="B10" s="9">
        <v>5</v>
      </c>
      <c r="C10" s="5" t="s">
        <v>17</v>
      </c>
      <c r="D10" s="11" t="s">
        <v>18</v>
      </c>
      <c r="E10" s="11"/>
      <c r="F10" s="9" t="s">
        <v>19</v>
      </c>
      <c r="G10" s="10">
        <v>229</v>
      </c>
      <c r="H10" s="7">
        <v>9.0393013100436654</v>
      </c>
      <c r="I10" s="26">
        <f>G10*H10</f>
        <v>2069.9999999999995</v>
      </c>
      <c r="J10" s="3">
        <v>19.2</v>
      </c>
      <c r="K10" s="25">
        <f t="shared" si="0"/>
        <v>4396.8</v>
      </c>
      <c r="L10" s="28">
        <f t="shared" si="1"/>
        <v>39743.999999999993</v>
      </c>
      <c r="O10" s="24"/>
    </row>
    <row r="11" spans="2:15" ht="30" x14ac:dyDescent="0.25">
      <c r="B11" s="9">
        <v>6</v>
      </c>
      <c r="C11" s="5" t="s">
        <v>23</v>
      </c>
      <c r="D11" s="11" t="s">
        <v>24</v>
      </c>
      <c r="E11" s="11"/>
      <c r="F11" s="9" t="s">
        <v>22</v>
      </c>
      <c r="G11" s="10">
        <v>1308.7</v>
      </c>
      <c r="H11" s="7">
        <v>4.1326507220906246</v>
      </c>
      <c r="I11" s="26">
        <f t="shared" si="2"/>
        <v>5408.4000000000005</v>
      </c>
      <c r="J11" s="9">
        <v>755</v>
      </c>
      <c r="K11" s="25">
        <f t="shared" si="0"/>
        <v>988068.5</v>
      </c>
      <c r="L11" s="28">
        <f t="shared" si="1"/>
        <v>4083342.0000000005</v>
      </c>
      <c r="O11" s="24"/>
    </row>
    <row r="12" spans="2:15" x14ac:dyDescent="0.25">
      <c r="B12" s="8"/>
      <c r="C12" s="8" t="s">
        <v>0</v>
      </c>
      <c r="D12" s="19"/>
      <c r="E12" s="20"/>
      <c r="F12" s="20"/>
      <c r="G12" s="20"/>
      <c r="H12" s="20"/>
      <c r="I12" s="20"/>
      <c r="J12" s="20"/>
      <c r="K12" s="20"/>
      <c r="L12" s="22">
        <f>SUM(L6:L11)</f>
        <v>47217401.520000003</v>
      </c>
      <c r="O12" s="24"/>
    </row>
  </sheetData>
  <mergeCells count="17">
    <mergeCell ref="D12:K12"/>
    <mergeCell ref="L4:L5"/>
    <mergeCell ref="D11:E11"/>
    <mergeCell ref="D9:E9"/>
    <mergeCell ref="D10:E10"/>
    <mergeCell ref="D7:E7"/>
    <mergeCell ref="D8:E8"/>
    <mergeCell ref="I4:I5"/>
    <mergeCell ref="J4:J5"/>
    <mergeCell ref="K4:K5"/>
    <mergeCell ref="D6:E6"/>
    <mergeCell ref="B4:B5"/>
    <mergeCell ref="C4:C5"/>
    <mergeCell ref="D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(для расчета)</vt:lpstr>
      <vt:lpstr>Лист1 (для расчета)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Айгерим А. Хожанова</dc:creator>
  <cp:lastModifiedBy>Рыскуль Кушербайқызы Анетова</cp:lastModifiedBy>
  <dcterms:created xsi:type="dcterms:W3CDTF">2022-01-28T10:23:53Z</dcterms:created>
  <dcterms:modified xsi:type="dcterms:W3CDTF">2023-11-07T06:23:29Z</dcterms:modified>
</cp:coreProperties>
</file>