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hina\AppData\Local\Microsoft\Windows\INetCache\Content.Outlook\7GXL49YA\"/>
    </mc:Choice>
  </mc:AlternateContent>
  <xr:revisionPtr revIDLastSave="0" documentId="13_ncr:1_{A0E39352-5C01-4442-AA70-AD20CF1E11F5}" xr6:coauthVersionLast="45" xr6:coauthVersionMax="45" xr10:uidLastSave="{00000000-0000-0000-0000-000000000000}"/>
  <bookViews>
    <workbookView xWindow="-120" yWindow="-120" windowWidth="19440" windowHeight="15000" firstSheet="3" activeTab="3" xr2:uid="{B79C679B-6DC3-41E1-BF9B-028BC5BB1293}"/>
  </bookViews>
  <sheets>
    <sheet name="793600_F8" sheetId="2" state="hidden" r:id="rId1"/>
    <sheet name="793600_А0" sheetId="3" state="hidden" r:id="rId2"/>
    <sheet name="793600_АВ" sheetId="4" state="hidden" r:id="rId3"/>
    <sheet name="ВДЦ Машзавод (после эксперт)" sheetId="9" r:id="rId4"/>
    <sheet name="793600_К9" sheetId="5" r:id="rId5"/>
    <sheet name="793600_РА" sheetId="6" r:id="rId6"/>
    <sheet name="793600_РС" sheetId="7" state="hidden" r:id="rId7"/>
    <sheet name="793600_РТ" sheetId="8" state="hidden" r:id="rId8"/>
  </sheets>
  <definedNames>
    <definedName name="Excel_BuiltIn_Print_Titles_1">'793600_К9'!$25:$25</definedName>
    <definedName name="_xlnm.Print_Titles" localSheetId="0">'793600_F8'!$21:$21</definedName>
    <definedName name="_xlnm.Print_Titles" localSheetId="1">'793600_А0'!$18:$18</definedName>
    <definedName name="_xlnm.Print_Titles" localSheetId="2">'793600_АВ'!$14:$14</definedName>
    <definedName name="_xlnm.Print_Titles" localSheetId="4">'793600_К9'!$22:$22</definedName>
    <definedName name="_xlnm.Print_Titles" localSheetId="5">'793600_РА'!$15:$15</definedName>
    <definedName name="_xlnm.Print_Titles" localSheetId="6">'793600_РС'!$13:$13</definedName>
    <definedName name="_xlnm.Print_Titles" localSheetId="7">'793600_РТ'!$19:$19</definedName>
    <definedName name="_xlnm.Print_Area" localSheetId="0">'793600_F8'!$A:$F</definedName>
    <definedName name="_xlnm.Print_Area" localSheetId="3">'ВДЦ Машзавод (после эксперт)'!$A$2:$G$52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9" l="1"/>
  <c r="F8" i="9"/>
  <c r="F6" i="9"/>
  <c r="G47" i="9"/>
  <c r="D36" i="9"/>
  <c r="F32" i="9"/>
  <c r="E23" i="9"/>
  <c r="F23" i="9"/>
  <c r="G23" i="9"/>
  <c r="D23" i="9"/>
  <c r="D21" i="9"/>
  <c r="E21" i="9"/>
  <c r="G21" i="9"/>
  <c r="G36" i="9" l="1"/>
  <c r="F33" i="9"/>
  <c r="E33" i="9"/>
  <c r="G32" i="9"/>
  <c r="F27" i="9"/>
  <c r="E27" i="9"/>
  <c r="F22" i="9"/>
  <c r="E22" i="9"/>
  <c r="D22" i="9"/>
  <c r="G22" i="9" s="1"/>
  <c r="F28" i="9" l="1"/>
  <c r="F34" i="9" s="1"/>
  <c r="F37" i="9" s="1"/>
  <c r="E28" i="9"/>
  <c r="E34" i="9" s="1"/>
  <c r="E37" i="9" s="1"/>
  <c r="E39" i="9" s="1"/>
  <c r="E42" i="9" s="1"/>
  <c r="F39" i="9"/>
  <c r="F42" i="9" s="1"/>
  <c r="F38" i="9"/>
  <c r="F41" i="9" s="1"/>
  <c r="E38" i="9" l="1"/>
  <c r="E41" i="9" s="1"/>
  <c r="E43" i="9" s="1"/>
  <c r="E45" i="9" s="1"/>
  <c r="D26" i="9"/>
  <c r="G26" i="9" s="1"/>
  <c r="F43" i="9"/>
  <c r="D27" i="9" l="1"/>
  <c r="G27" i="9"/>
  <c r="D28" i="9"/>
  <c r="D31" i="9" l="1"/>
  <c r="G28" i="9"/>
  <c r="D33" i="9" l="1"/>
  <c r="G31" i="9"/>
  <c r="G33" i="9" l="1"/>
  <c r="D34" i="9"/>
  <c r="D35" i="9" l="1"/>
  <c r="G35" i="9" s="1"/>
  <c r="G34" i="9"/>
  <c r="D37" i="9" l="1"/>
  <c r="D39" i="9" s="1"/>
  <c r="D42" i="9" s="1"/>
  <c r="G37" i="9" l="1"/>
  <c r="G39" i="9" s="1"/>
  <c r="D38" i="9"/>
  <c r="D41" i="9" s="1"/>
  <c r="D43" i="9" s="1"/>
  <c r="D45" i="9" s="1"/>
  <c r="G38" i="9" l="1"/>
  <c r="G41" i="9" s="1"/>
  <c r="G42" i="9"/>
  <c r="G43" i="9" l="1"/>
  <c r="F44" i="9" s="1"/>
  <c r="G44" i="9" l="1"/>
  <c r="F45" i="9"/>
  <c r="G45" i="9" s="1"/>
</calcChain>
</file>

<file path=xl/sharedStrings.xml><?xml version="1.0" encoding="utf-8"?>
<sst xmlns="http://schemas.openxmlformats.org/spreadsheetml/2006/main" count="7213" uniqueCount="1693">
  <si>
    <t xml:space="preserve">Наименование стройки </t>
  </si>
  <si>
    <t>СТРОИТЕЛЬСТВО АФФИНАЖНОГО ЦЕХА ПРОИЗВОДСТВЕННОЙ МОЩНОСТЬЮ 4000 Т УРАНА В ГОД В ВИДЕ ЗОУ С РЕКОНСТРУКЦИЕЙ СУЩЕСТВУЮЩЕГО ЦППР НА УЧАСТКЕ ПВ-1 МЕСТОРОЖДЕНИЯ ИНКАЙ</t>
  </si>
  <si>
    <t xml:space="preserve">Наименование объекта </t>
  </si>
  <si>
    <t>АФФИНАЖНЫЙ ЦЕХ</t>
  </si>
  <si>
    <t>Объект номер -</t>
  </si>
  <si>
    <t>02-02</t>
  </si>
  <si>
    <t>по зданию, сооружению, объекту, стройке</t>
  </si>
  <si>
    <t>на</t>
  </si>
  <si>
    <t>(наименование здания, сооружения, объекта, стройки)</t>
  </si>
  <si>
    <t>Основание:</t>
  </si>
  <si>
    <t>Т.277.2-88-OВ.СО</t>
  </si>
  <si>
    <t>Локальные сметы               __________________________________________________________________</t>
  </si>
  <si>
    <t>№ п/п</t>
  </si>
  <si>
    <t>Коды ресурсов</t>
  </si>
  <si>
    <t>Наименование ресурсов</t>
  </si>
  <si>
    <t>Единица измерения</t>
  </si>
  <si>
    <t>Количество</t>
  </si>
  <si>
    <t>Происхождение товара (страна-изготовитель)</t>
  </si>
  <si>
    <t>Строительные материалы и конструкции</t>
  </si>
  <si>
    <t>1</t>
  </si>
  <si>
    <t>2305-0106-0106</t>
  </si>
  <si>
    <t>Воздуховоды класса П из тонколистовой коррозийностойкой стали толщиной 1,4 мм круглого сечения диаметром от 1800 до 2000 мм</t>
  </si>
  <si>
    <t>м2</t>
  </si>
  <si>
    <t>2</t>
  </si>
  <si>
    <t>2305-0104-0107</t>
  </si>
  <si>
    <t>Воздуховоды класса Н из тонколистовой оцинкованной с непрерывных линий стали толщиной 0,7 мм прямоугольного сечения размером большей стороны от 300 до 1000 мм</t>
  </si>
  <si>
    <t>3</t>
  </si>
  <si>
    <t>2305-0405-0137</t>
  </si>
  <si>
    <t>Вентиляторы радиальные, общепромышленные специального назначения, среднего давления коррозионностойкие из нержавеющей стали, марки ВЦ 14-46 (ВР-300-45) К №5, Р 11 кВт, n 1500 об/мин ГОСТ 5976-90</t>
  </si>
  <si>
    <t>комплект</t>
  </si>
  <si>
    <t>4</t>
  </si>
  <si>
    <t>2305-0403-0303</t>
  </si>
  <si>
    <t>Вентиляторы осевые с настенной панелью из оцинкованной стали, марки ВО 300-4Е-03 (220В), Р 0,09 кВт, n 1370 об/мин, Qmax 1900 м3/ч ГОСТ 11442-90</t>
  </si>
  <si>
    <t>5</t>
  </si>
  <si>
    <t>2305-0104-0108</t>
  </si>
  <si>
    <t>Воздуховоды класса Н из тонколистовой оцинкованной с непрерывных линий стали толщиной 0,9 мм прямоугольного сечения размером большей стороны от 1250 до 2000 мм</t>
  </si>
  <si>
    <t>6</t>
  </si>
  <si>
    <t>2111-0403-5705</t>
  </si>
  <si>
    <t>Рулонная изоляция из вспененного каучука самоклеящаяся с покрытием из алюминиевой фольги, армированной стеклосеткой, температурой применения от -30°С до +80°С, коэффициентом теплопроводности 0,038 Вт/(м·К) при +20°С, сопротивлением диффузии водяного пара больше или равно 3000, толщиной 25 мм ГОСТ 16381-77</t>
  </si>
  <si>
    <t>7</t>
  </si>
  <si>
    <t>2305-0402-0120</t>
  </si>
  <si>
    <t>Вентиляторы канальные для прямоугольных воздуховодов из оцинкованной стали, марки ВКП-80-50-4 (380В), Р 3,70 кВт, n 1500 об/мин, Qmax 6960 м3/ч ГОСТ 7402-84</t>
  </si>
  <si>
    <t>8</t>
  </si>
  <si>
    <t>2305-0601-9905</t>
  </si>
  <si>
    <t>Трубы медные отожженные мягкие в бухтах</t>
  </si>
  <si>
    <t>м</t>
  </si>
  <si>
    <t>9</t>
  </si>
  <si>
    <t>2305-0310-0206</t>
  </si>
  <si>
    <t>Заслонки воздушные круглые с ручным управлением Р500Р, диаметром 500 мм, из нержавеющей стали</t>
  </si>
  <si>
    <t>шт.</t>
  </si>
  <si>
    <t>10</t>
  </si>
  <si>
    <t>2305-0301-1802</t>
  </si>
  <si>
    <t>Средства для крепления воздуховодов: подвески СТД6208, СТД6209, СТД6210</t>
  </si>
  <si>
    <t>кг</t>
  </si>
  <si>
    <t>11</t>
  </si>
  <si>
    <t>2305-0306-2013</t>
  </si>
  <si>
    <t>Декоративные алюминиевые решетки, размерами 500 мм х 500 мм</t>
  </si>
  <si>
    <t>12</t>
  </si>
  <si>
    <t>2305-0302-2166</t>
  </si>
  <si>
    <t>Заслонки воздушные прямоугольные общепромышленные с ручным управлением КВК, размерами 500 мм х 500 мм</t>
  </si>
  <si>
    <t>13</t>
  </si>
  <si>
    <t>2105-0103-0108</t>
  </si>
  <si>
    <t>Прокат тонколистовой горячекатаный с обрезными кромками из коррозионно-стойкой и жаростойкой стали марки 12Х18Н10Т толщиной 3 мм ГОСТ 5582-75 (ГОСТ 19903-74)</t>
  </si>
  <si>
    <t>т</t>
  </si>
  <si>
    <t>14</t>
  </si>
  <si>
    <t>Клапаны обратные круглые КО-03, из нержавеющей стали, диаметром 500 мм</t>
  </si>
  <si>
    <t>15</t>
  </si>
  <si>
    <t>2305-0202-0111</t>
  </si>
  <si>
    <t>Глушители шума вентиляционных установок трубчатые прямоугольного сечения из оцинкованной стали с наполнителем из супертонкого холста марки ГТП 1-6, сечение обечайки 500 мм х 500 мм</t>
  </si>
  <si>
    <t>16</t>
  </si>
  <si>
    <t>2305-0301-1405</t>
  </si>
  <si>
    <t>Решетки регулирующие марки РВр-1, размер 500х300 мм</t>
  </si>
  <si>
    <t>17</t>
  </si>
  <si>
    <t>2305-0310-0201</t>
  </si>
  <si>
    <t>Заслонки воздушные круглые с ручным управлением Р125Р, диаметром 125 мм, из нержавеющей стали</t>
  </si>
  <si>
    <t>18</t>
  </si>
  <si>
    <t>2113-0201-0901</t>
  </si>
  <si>
    <t>Болты строительные с гайками и шайбами ГОСТ 1759.0-87</t>
  </si>
  <si>
    <t>19</t>
  </si>
  <si>
    <t>2113-0816-2202</t>
  </si>
  <si>
    <t>Прокладки резиновые (пластина техническая прессованная)</t>
  </si>
  <si>
    <t>20</t>
  </si>
  <si>
    <t>2105-0103-0110</t>
  </si>
  <si>
    <t>Прокат толстолистовой горячекатаный с обрезными кромками из коррозионно-стойкой и жаростойкой стали марки 12Х18Н10Т толщиной 4 мм ГОСТ 7350-77 (ГОСТ 19903-74)</t>
  </si>
  <si>
    <t>21</t>
  </si>
  <si>
    <t>2305-0307-0416</t>
  </si>
  <si>
    <t>Вставки гибкие № 11,5 типа Н к вентиляторам</t>
  </si>
  <si>
    <t>22</t>
  </si>
  <si>
    <t>2305-0302-0403</t>
  </si>
  <si>
    <t>Клапаны обратные из оцинкованной стали прямоугольного сечения в горизонтальном или вертикальном воздуховоде марки КОП3, сечением 500х500 мм</t>
  </si>
  <si>
    <t>23</t>
  </si>
  <si>
    <t>2305-0302-0101</t>
  </si>
  <si>
    <t>Клапаны огнезадерживающие прямоугольные КОЗП-2 типа Лиссант, размерами 400 мм х 300 мм, предел огнестойкости EI 90</t>
  </si>
  <si>
    <t>24</t>
  </si>
  <si>
    <t>2305-0302-2172</t>
  </si>
  <si>
    <t>Заслонки воздушные прямоугольные общепромышленные с ручным управлением КВК, размерами 800 мм х 500 мм</t>
  </si>
  <si>
    <t>25</t>
  </si>
  <si>
    <t>2305-0403-0201</t>
  </si>
  <si>
    <t>Вентилятор вытяжной с жалюзи EURO 4A ET,</t>
  </si>
  <si>
    <t>26</t>
  </si>
  <si>
    <t>2305-0306-2269</t>
  </si>
  <si>
    <t>Декоративные алюминиевые решетки, размерами 1600 мм х 1000 мм</t>
  </si>
  <si>
    <t>27</t>
  </si>
  <si>
    <t>2305-0301-1404</t>
  </si>
  <si>
    <t>Решетки регулирующие марки РВр-1, размер 300х300 мм</t>
  </si>
  <si>
    <t>28</t>
  </si>
  <si>
    <t>Решетки регулирующие марки РВр-1, размер 500х500 мм</t>
  </si>
  <si>
    <t>29</t>
  </si>
  <si>
    <t>2305-0301-0502</t>
  </si>
  <si>
    <t>Заглушки питометражных лючков</t>
  </si>
  <si>
    <t>30</t>
  </si>
  <si>
    <t>2305-0402-0101</t>
  </si>
  <si>
    <t>Вентиляторы канальные для прямоугольных воздуховодов из оцинкованной стали, марки ВКП-40-20-4Е (220В), Р 0,33 кВт, n 1500 об/мин, Qmax 1250 м3/ч ГОСТ 7402-84</t>
  </si>
  <si>
    <t>31</t>
  </si>
  <si>
    <t>2305-0202-0103</t>
  </si>
  <si>
    <t>Глушители шума вентиляционных установок трубчатые прямоугольного сечения из оцинкованной стали с наполнителем из супертонкого холста марки ГТП 1-3, сечение обечайки 400х200 мм, масса наполнителя 3 кг</t>
  </si>
  <si>
    <t>32</t>
  </si>
  <si>
    <t>2111-0403-0107</t>
  </si>
  <si>
    <t>Гибкая трубчатая изоляция из вспененного каучука температурой применения от -200°С до +105°С, коэффициентом теплопроводности 0,038 Вт/(м·К) при +20°С, сопротивлением диффузии водяного пара больше или равно 7000, толщиной стенки 6 мм, диаметром 20 мм ГОСТ 16381-77</t>
  </si>
  <si>
    <t>33</t>
  </si>
  <si>
    <t>2105-0201-0502</t>
  </si>
  <si>
    <t>Уголок стальной горячекатаный равнополочный из углеродистой стали обыкновенного качества, ширина полки от 40 до 125 мм, толщиной от 2 до 16 мм ГОСТ 535-2005</t>
  </si>
  <si>
    <t>34</t>
  </si>
  <si>
    <t>2305-0310-0202</t>
  </si>
  <si>
    <t>Заслонки воздушные круглые с ручным управлением Р250Р, диаметром 250 мм, из нержавеющей стали</t>
  </si>
  <si>
    <t>35</t>
  </si>
  <si>
    <t>Заслонки воздушные круглые с ручным управлением Р160Р, диаметром 160 мм, из нержавеющей стали</t>
  </si>
  <si>
    <t>36</t>
  </si>
  <si>
    <t>Заслонки воздушные круглые с ручным управлением Р200Р, диаметром 200 мм, из нержавеющей стали</t>
  </si>
  <si>
    <t>37</t>
  </si>
  <si>
    <t>2113-0809-1201</t>
  </si>
  <si>
    <t>Лента полиэтиленовая с липким слоем А50 ГОСТ 20477-86</t>
  </si>
  <si>
    <t>38</t>
  </si>
  <si>
    <t>Вентилятор вытяжной с жалюзи EURO 6A ET,</t>
  </si>
  <si>
    <t>39</t>
  </si>
  <si>
    <t>Клапаны обратные из оцинкованной стали прямоугольного сечения в горизонтальном или вертикальном воздуховоде марки КОП3, сечением 500х600 мм</t>
  </si>
  <si>
    <t>40</t>
  </si>
  <si>
    <t>2110-0502-1824</t>
  </si>
  <si>
    <t>Клей для изоляции из вспененного каучука марки К 414</t>
  </si>
  <si>
    <t>л</t>
  </si>
  <si>
    <t>41</t>
  </si>
  <si>
    <t>2305-0306-2259</t>
  </si>
  <si>
    <t>Декоративные алюминиевые решетки, размерами 1000 мм х 500 мм</t>
  </si>
  <si>
    <t>42</t>
  </si>
  <si>
    <t>Диффузор потолочный с регулятором расхода воздуха ДПр4-600х600</t>
  </si>
  <si>
    <t>43</t>
  </si>
  <si>
    <t>2305-0403-0301</t>
  </si>
  <si>
    <t>Вентиляторы осевые с настенной панелью из оцинкованной стали, марки ВО 200-4Е-03 (220В), Р 0,029 кВт, n 1460 об/мин, Qmax 490 м3/ч ГОСТ 11442-90</t>
  </si>
  <si>
    <t>44</t>
  </si>
  <si>
    <t>2113-0406-0101</t>
  </si>
  <si>
    <t>Асбестовый шнур общего назначения (ШАОН-1) диаметром 0,7 мм ГОСТ 1779-83</t>
  </si>
  <si>
    <t>45</t>
  </si>
  <si>
    <t>2305-0302-2045</t>
  </si>
  <si>
    <t>Заслонки воздушные прямоугольные общепромышленные с ручным управлением КВК, размерами 400 мм х 200 мм</t>
  </si>
  <si>
    <t>46</t>
  </si>
  <si>
    <t>2305-0302-2083</t>
  </si>
  <si>
    <t>Заслонки воздушные прямоугольные общепромышленные с ручным управлением КВК, размерами 400 мм х 300 мм</t>
  </si>
  <si>
    <t>47</t>
  </si>
  <si>
    <t>2305-0104-0106</t>
  </si>
  <si>
    <t>Воздуховоды класса Н из тонколистовой оцинкованной с непрерывных линий стали толщиной 0,5 мм прямоугольного сечения размером большей стороны до 250 мм</t>
  </si>
  <si>
    <t>48</t>
  </si>
  <si>
    <t>2305-0301-0204</t>
  </si>
  <si>
    <t>Виброизоляторы пружинные до N41 ГОСТ 27242-87</t>
  </si>
  <si>
    <t>49</t>
  </si>
  <si>
    <t>2305-0302-2128</t>
  </si>
  <si>
    <t>Заслонки воздушные прямоугольные общепромышленные с ручным управлением КВК, размерами 500 мм х 400 мм</t>
  </si>
  <si>
    <t>50</t>
  </si>
  <si>
    <t>2111-0403-6701</t>
  </si>
  <si>
    <t>Самоклеящаяся лента из вспененного каучука температурой применения от -200°С до +105°С, шириной 15 мм, толщиной 3 мм, длиной 10 м ГОСТ 16381-77</t>
  </si>
  <si>
    <t>рулон</t>
  </si>
  <si>
    <t>51</t>
  </si>
  <si>
    <t>2113-0201-0903</t>
  </si>
  <si>
    <t>Болты строительные с гайками анкерные ГОСТ 1759.0-87</t>
  </si>
  <si>
    <t>52</t>
  </si>
  <si>
    <t>2305-0301-1403</t>
  </si>
  <si>
    <t>Диффузор потолочный с регулятором расхода воздуха ДПр3-450х450</t>
  </si>
  <si>
    <t>53</t>
  </si>
  <si>
    <t>Решетки регулирующие марки РВр-1, размер 300х200 мм</t>
  </si>
  <si>
    <t>54</t>
  </si>
  <si>
    <t>2305-0307-0508</t>
  </si>
  <si>
    <t>Вставки гибкие № 5 типа В к радиальным вентиляторам</t>
  </si>
  <si>
    <t>55</t>
  </si>
  <si>
    <t>Решетки регулирующие марки РВр-1, размер 200х200 мм</t>
  </si>
  <si>
    <t>56</t>
  </si>
  <si>
    <t>2204-0201-0601</t>
  </si>
  <si>
    <t>Краска масляная, готовая к употреблению, цветная для наружных и внутренних работ, марка МА-15 ГОСТ 10503-71</t>
  </si>
  <si>
    <t>57</t>
  </si>
  <si>
    <t>2305-0104-0101</t>
  </si>
  <si>
    <t>Воздуховоды класса Н из тонколистовой оцинкованной с непрерывных линий стали толщиной 0,5 мм круглого сечения диаметром до 200 мм</t>
  </si>
  <si>
    <t>58</t>
  </si>
  <si>
    <t>2305-0307-0410</t>
  </si>
  <si>
    <t>Вставки гибкие № 6,3 типа Н к вентиляторам</t>
  </si>
  <si>
    <t>59</t>
  </si>
  <si>
    <t>2305-0302-2219</t>
  </si>
  <si>
    <t>Заслонки воздушные прямоугольные общепромышленные с ручным управлением КВК, размерами 1000 мм х 600 мм</t>
  </si>
  <si>
    <t>60</t>
  </si>
  <si>
    <t>2110-0501-1202</t>
  </si>
  <si>
    <t>Мастика герметизирующая нетвердеющая ГОСТ 14791-79</t>
  </si>
  <si>
    <t>61</t>
  </si>
  <si>
    <t>2105-0301-3001</t>
  </si>
  <si>
    <t>Сталь арматурная горячекатаная гладкая класса А-I (А240) диаметром от 6 до 12 мм СТ РК 2591-2014</t>
  </si>
  <si>
    <t>62</t>
  </si>
  <si>
    <t>Диффузор потолочный с регулятором расхода воздуха ДПр4-450х450</t>
  </si>
  <si>
    <t>63</t>
  </si>
  <si>
    <t>2305-0307-0408</t>
  </si>
  <si>
    <t>Вставки гибкие № 5 типа Н к радиальным вентиляторам</t>
  </si>
  <si>
    <t>64</t>
  </si>
  <si>
    <t>2301-0504-0102</t>
  </si>
  <si>
    <t>Трубы гибкие гофрированные из ПВХ диаметром 20 мм</t>
  </si>
  <si>
    <t>65</t>
  </si>
  <si>
    <t>2305-0302-2168</t>
  </si>
  <si>
    <t>Заслонки воздушные прямоугольные общепромышленные с ручным управлением КВК, размерами 600 мм х 500 мм</t>
  </si>
  <si>
    <t>66</t>
  </si>
  <si>
    <t>2113-0702-1113</t>
  </si>
  <si>
    <t>Смазка универсальная тугоплавкая УТ (консталин жировой) ГОСТ 1957-73</t>
  </si>
  <si>
    <t>67</t>
  </si>
  <si>
    <t>2105-0310-0112</t>
  </si>
  <si>
    <t>Канат стальной двойной свивки типа ЛК-Р конструкции 6х19(1+6+6/6)+1 о.с., без покрытия, из проволоки марки В, маркировочная группа 1570 Н/мм2 и менее, диаметром 9,1 мм ГОСТ 3241-91 (ГОСТ 2688-80)</t>
  </si>
  <si>
    <t>10 м</t>
  </si>
  <si>
    <t>68</t>
  </si>
  <si>
    <t>2204-0101-0502</t>
  </si>
  <si>
    <t>Грунтовка глифталевая, ГФ-021 СТ РК ГОСТ Р 51693-2003</t>
  </si>
  <si>
    <t>69</t>
  </si>
  <si>
    <t>2113-0812-1039</t>
  </si>
  <si>
    <t>Электроды, d=5 мм, Э42 ГОСТ 9466-75</t>
  </si>
  <si>
    <t>70</t>
  </si>
  <si>
    <t>2404-0207-3960</t>
  </si>
  <si>
    <t>Перемычки гибкие, тип ПГС-50 ГОСТ Р 51177-98</t>
  </si>
  <si>
    <t>71</t>
  </si>
  <si>
    <t>2305-0302-2041</t>
  </si>
  <si>
    <t>Заслонки воздушные прямоугольные общепромышленные с ручным управлением КВК, размерами 200 мм х 200 мм</t>
  </si>
  <si>
    <t>72</t>
  </si>
  <si>
    <t>2113-0816-0202</t>
  </si>
  <si>
    <t>Бирки маркировочные</t>
  </si>
  <si>
    <t>100 шт.</t>
  </si>
  <si>
    <t>73</t>
  </si>
  <si>
    <t>2305-0306-1877</t>
  </si>
  <si>
    <t>Декоративные алюминиевые решетки, размерами 250 мм х 250 мм</t>
  </si>
  <si>
    <t>74</t>
  </si>
  <si>
    <t>2305-0301-1402</t>
  </si>
  <si>
    <t>Диффузор потолочный с регулятором расхода воздуха ДПр4-300х300</t>
  </si>
  <si>
    <t>75</t>
  </si>
  <si>
    <t>2305-0306-1853</t>
  </si>
  <si>
    <t>Декоративные алюминиевые решетки, размерами 200 мм х 200 мм</t>
  </si>
  <si>
    <t>76</t>
  </si>
  <si>
    <t>2204-0603-0107</t>
  </si>
  <si>
    <t>Олифа натуральная ГОСТ 32389-2013</t>
  </si>
  <si>
    <t>77</t>
  </si>
  <si>
    <t>Решетки регулирующие марки РВр-1, размер 200х150 мм</t>
  </si>
  <si>
    <t>78</t>
  </si>
  <si>
    <t>2305-0306-1702</t>
  </si>
  <si>
    <t>Выход стенной вытяжной с клапаном обратным и фланцем 1515К10ФВ</t>
  </si>
  <si>
    <t>79</t>
  </si>
  <si>
    <t>2305-0306-1703</t>
  </si>
  <si>
    <t>Выход стенной вытяжной с клапаном обратным и фланцем 2121К16ФВ</t>
  </si>
  <si>
    <t>80</t>
  </si>
  <si>
    <t>2113-0802-1002</t>
  </si>
  <si>
    <t>Картон строительный прокладочный марки Б ГОСТ 9347-74</t>
  </si>
  <si>
    <t>81</t>
  </si>
  <si>
    <t>2113-0809-1202</t>
  </si>
  <si>
    <t>Лента полиэтиленовая с липким слоем толщиной 0,10 мм ГОСТ 20477-86</t>
  </si>
  <si>
    <t>82</t>
  </si>
  <si>
    <t>Решетки регулирующие марки РВр-1, размер 300х100 мм</t>
  </si>
  <si>
    <t>83</t>
  </si>
  <si>
    <t>2113-0201-1104</t>
  </si>
  <si>
    <t>Болты самоанкерующиеся распорные M12х100 ГОСТ 28778-90</t>
  </si>
  <si>
    <t>84</t>
  </si>
  <si>
    <t>2302-1199-9907</t>
  </si>
  <si>
    <t>Сгоны стальные с муфтой и контргайкой, d 50 мм</t>
  </si>
  <si>
    <t>85</t>
  </si>
  <si>
    <t>2113-0816-3432</t>
  </si>
  <si>
    <t>Очиститель клея для изоляции из вспененного каучука</t>
  </si>
  <si>
    <t>86</t>
  </si>
  <si>
    <t>2113-0812-1036</t>
  </si>
  <si>
    <t>Электроды, d=4 мм, Э42А ГОСТ 9466-75</t>
  </si>
  <si>
    <t>87</t>
  </si>
  <si>
    <t>2302-1199-9931</t>
  </si>
  <si>
    <t>Сгоны стальные с муфтой и контргайкой, d 40 мм</t>
  </si>
  <si>
    <t>88</t>
  </si>
  <si>
    <t>2102-0401-2804</t>
  </si>
  <si>
    <t>Раствор готовый кладочный тяжелый цементный марки М100 ГОСТ 28013-98</t>
  </si>
  <si>
    <t>м3</t>
  </si>
  <si>
    <t>89</t>
  </si>
  <si>
    <t>2204-0201-0603</t>
  </si>
  <si>
    <t>Краска масляная, готовая к употреблению, цветная для наружных и внутренних работ, марка МА-15, сурик железный ГОСТ 10503-71</t>
  </si>
  <si>
    <t>90</t>
  </si>
  <si>
    <t>2113-0704-3101</t>
  </si>
  <si>
    <t>Ксилол нефтяной марки А ГОСТ 9410-78</t>
  </si>
  <si>
    <t>91</t>
  </si>
  <si>
    <t>2102-0401-2802</t>
  </si>
  <si>
    <t>Раствор готовый кладочный тяжелый цементный марки М50 ГОСТ 28013-98</t>
  </si>
  <si>
    <t>92</t>
  </si>
  <si>
    <t>2204-0501-0301</t>
  </si>
  <si>
    <t>Лаки канифольные КФ-965 ГОСТ Р 52165-2003</t>
  </si>
  <si>
    <t>93</t>
  </si>
  <si>
    <t>2113-0201-1103</t>
  </si>
  <si>
    <t>Болты самоанкерующиеся распорные M10х100 ГОСТ 28778-90</t>
  </si>
  <si>
    <t>94</t>
  </si>
  <si>
    <t>2113-0209-0301</t>
  </si>
  <si>
    <t>Гвозди винтовые ГОСТ 283-75</t>
  </si>
  <si>
    <t>95</t>
  </si>
  <si>
    <t>2301-0101-0105</t>
  </si>
  <si>
    <t>Трубы стальные сварные водогазопроводные неоцинкованные легкие, DN 25, толщина стенки 2,8 мм ГОСТ 3262-75</t>
  </si>
  <si>
    <t>96</t>
  </si>
  <si>
    <t>2204-0603-0108</t>
  </si>
  <si>
    <t>Олифа "Оксоль" ГОСТ 32389-2013</t>
  </si>
  <si>
    <t>97</t>
  </si>
  <si>
    <t>2113-0809-0801</t>
  </si>
  <si>
    <t>Лента липкая изоляционная на поликасиновом компаунде марки ЛСЭПЛ, шириной 20 - 30 мм, толщиной от 0,14 до 0,19 мм</t>
  </si>
  <si>
    <t>98</t>
  </si>
  <si>
    <t>2113-0207-1204</t>
  </si>
  <si>
    <t>Дюбели распорные полипропиленовые</t>
  </si>
  <si>
    <t>99</t>
  </si>
  <si>
    <t>2113-0203-9901</t>
  </si>
  <si>
    <t>Шайбы плоские ГОСТ 11371-78</t>
  </si>
  <si>
    <t>1000 шт.</t>
  </si>
  <si>
    <t>100</t>
  </si>
  <si>
    <t>2113-0804-0802</t>
  </si>
  <si>
    <t>Шпагат бумажный ГОСТ 17308-88</t>
  </si>
  <si>
    <t>101</t>
  </si>
  <si>
    <t>2113-0812-1045</t>
  </si>
  <si>
    <t>Электроды, d=4 мм, Э46 ГОСТ 9466-75</t>
  </si>
  <si>
    <t>102</t>
  </si>
  <si>
    <t>2113-0803-0901</t>
  </si>
  <si>
    <t>Очес льняной ГОСТ Р 53486-2009</t>
  </si>
  <si>
    <t>103</t>
  </si>
  <si>
    <t>2113-0803-1001</t>
  </si>
  <si>
    <t>Ветошь</t>
  </si>
  <si>
    <t>104</t>
  </si>
  <si>
    <t>2113-0211-0601</t>
  </si>
  <si>
    <t>Шуруп-саморез оцинкованный с полусферической головкой и прессшайбой 4,2х16 мм</t>
  </si>
  <si>
    <t>105</t>
  </si>
  <si>
    <t>2113-0812-0801</t>
  </si>
  <si>
    <t>Шкурка шлифовальная двухслойная с зернистостью 40/25 ГОСТ 13344-79</t>
  </si>
  <si>
    <t>Оборудование, мебель и инвентарь (поставка подрядчика)</t>
  </si>
  <si>
    <t>Ком.предл. ТОО"Air Technologies DD"РК,стр.4/8</t>
  </si>
  <si>
    <t>Сплит-система напольного типа Almacom ACP-80N, N 9,6 кВт, L 4300 м3/ч, Q 31100 Вт (тепло), Q 28100 Вт (холод)</t>
  </si>
  <si>
    <t>компл</t>
  </si>
  <si>
    <t>Ком.предл. ТОО"For Best Climate" РК,стр.4/1</t>
  </si>
  <si>
    <t>Приточный агрегат ПР 16000-20000/КЖ/G4/ВН-352/ВН-101/ШГ/АВТ-1/ЕТ18-002137-01 (аналог VENTUS VVS-180-L-FHHVS), левого исполнения, L 24500 м3/ч</t>
  </si>
  <si>
    <t>Сплит-система напольного типа Almacom ACP-36А, N 3,387 кВт, L 1160 м3/ч, Q 11500 Вт (тепло), Q 10500 Вт (холод)</t>
  </si>
  <si>
    <t>Ком.предл. ТОО"VTS Kazakhstan"РК,стр.4/4</t>
  </si>
  <si>
    <t>Завеса воздушная WING W200 EC с водяным теплообменником, L 4400 м3/ч, Q 39300 Вт (тепло), эл.двиг. N 0,26 кВт, в комплекте: набор креплений WING 150/200, контроллер (регулятор) WING ЕС с ЖК дисплеем</t>
  </si>
  <si>
    <t>Сплит-система настенного типа Almacom ACP-18АS, N 1,665 кВт, L 930 м3/ч, Q 5650 Вт (тепло), Q 5350 Вт (холод)</t>
  </si>
  <si>
    <t>5110-0401-0201</t>
  </si>
  <si>
    <t>Таль ручная шестеренная рычажная ТРП, грузоподъёмность 0,5 т, высота подъема 3 м</t>
  </si>
  <si>
    <t>Составил</t>
  </si>
  <si>
    <t>#Составила/Т.В.Кневец</t>
  </si>
  <si>
    <t>Наименование стройки -</t>
  </si>
  <si>
    <t>Наименование объекта -</t>
  </si>
  <si>
    <r>
      <t xml:space="preserve">ЛОКАЛЬНАЯ   РЕСУРСНАЯ   СМЕТА  </t>
    </r>
    <r>
      <rPr>
        <sz val="12"/>
        <rFont val="Times New Roman Cyr"/>
        <family val="1"/>
        <charset val="204"/>
      </rPr>
      <t xml:space="preserve">  №  </t>
    </r>
  </si>
  <si>
    <t xml:space="preserve">на </t>
  </si>
  <si>
    <t>Сметная стоимость, тыс. тенге</t>
  </si>
  <si>
    <t>49324,635</t>
  </si>
  <si>
    <t>Сметная заработная плата, тыс. тенге</t>
  </si>
  <si>
    <t>3041,264</t>
  </si>
  <si>
    <t>Нормативная трудоемкость, тыс. чел-ч</t>
  </si>
  <si>
    <t>2,223</t>
  </si>
  <si>
    <t>Составлена в текущих ценах 1 квартала 2019 г.</t>
  </si>
  <si>
    <t>№ п.п.</t>
  </si>
  <si>
    <t>Шифр норм и   коды ресурсов</t>
  </si>
  <si>
    <t>Наименование работ и затрат</t>
  </si>
  <si>
    <t>Стоимость, тенге</t>
  </si>
  <si>
    <t>на единицу измерения</t>
  </si>
  <si>
    <t>по проекту</t>
  </si>
  <si>
    <t>на.единицу измерения</t>
  </si>
  <si>
    <t>РАЗДЕЛ 1. ВЕНТИЛЯЦИЯ</t>
  </si>
  <si>
    <t>Е11-202501-0103 1120-2501-0103 РСНБ РК 2015 Изм. и доп. вып. 6</t>
  </si>
  <si>
    <t>Камеры приточные, производительность до 31,5 тыс м3/час. Установка</t>
  </si>
  <si>
    <t>камера</t>
  </si>
  <si>
    <t>1. 1</t>
  </si>
  <si>
    <t>Затраты труда рабочих-строителей(3,6=1173)</t>
  </si>
  <si>
    <t>чел-ч</t>
  </si>
  <si>
    <t>1. 2</t>
  </si>
  <si>
    <t>Затраты труда машинистов</t>
  </si>
  <si>
    <t>Итого оплата труда:</t>
  </si>
  <si>
    <t>1. 3</t>
  </si>
  <si>
    <t>762 С
(3105-0102-0102 РСНБ РК 2015)</t>
  </si>
  <si>
    <t>Краны на автомобильном ходу, 10 т</t>
  </si>
  <si>
    <t>маш.-ч</t>
  </si>
  <si>
    <t>01-010102-0100</t>
  </si>
  <si>
    <t>в т.ч. затраты труда машинистов, экипаж 1 чел.</t>
  </si>
  <si>
    <t>1. 4</t>
  </si>
  <si>
    <t>969 С
(3105-0402-0205 РСНБ РК 2015)</t>
  </si>
  <si>
    <t>Лебедки ручные и рычажные тяговым усилием 31,39 кН (3,2 т)</t>
  </si>
  <si>
    <t>в т.ч. затраты труда машинистов, экипаж 0 чел.</t>
  </si>
  <si>
    <t>--</t>
  </si>
  <si>
    <t>1. 5</t>
  </si>
  <si>
    <t>2016 С
(3106-0103-0501 РСНБ РК 2015)</t>
  </si>
  <si>
    <t>Установки постоянного тока для ручной дуговой сварки</t>
  </si>
  <si>
    <t>1. 6</t>
  </si>
  <si>
    <t>2509 С
(3301-0201-0101 РСНБ РК 2015)</t>
  </si>
  <si>
    <t>Автомобили бортовые, до 5 т</t>
  </si>
  <si>
    <t>Итого эксплуатация машин:</t>
  </si>
  <si>
    <t>1. 7</t>
  </si>
  <si>
    <t>102634 С
(2102-0401-2802 РСНБ РК 2015)</t>
  </si>
  <si>
    <t>1. 8</t>
  </si>
  <si>
    <t>144746 С
(2113-0201-0901 РСНБ РК 2015)</t>
  </si>
  <si>
    <t>1. 9</t>
  </si>
  <si>
    <t>144748 С
(2113-0201-0903 РСНБ РК 2015)</t>
  </si>
  <si>
    <t>1.10</t>
  </si>
  <si>
    <t>147001 С
(2113-0802-1002 РСНБ РК 2015)</t>
  </si>
  <si>
    <t>1.11</t>
  </si>
  <si>
    <t>147045 С
(2113-0803-0901 РСНБ РК 2015)</t>
  </si>
  <si>
    <t>1.12</t>
  </si>
  <si>
    <t>147341 С
(2113-0812-1039 РСНБ РК 2015)</t>
  </si>
  <si>
    <t>1.13</t>
  </si>
  <si>
    <t>147667 С
(2113-0816-2202 РСНБ РК 2015)</t>
  </si>
  <si>
    <t>1.14</t>
  </si>
  <si>
    <t>149395 С
(2204-0603-0108 РСНБ РК 2015)</t>
  </si>
  <si>
    <t>1.15</t>
  </si>
  <si>
    <t>249083 С
(2113-0203-9901 РСНБ РК 2015)</t>
  </si>
  <si>
    <t>1.16</t>
  </si>
  <si>
    <t>249394 С
(2204-0201-0603 РСНБ РК 2015)</t>
  </si>
  <si>
    <t>1.17</t>
  </si>
  <si>
    <t>251467 С
(2302-1199-9907 РСНБ РК 2015)</t>
  </si>
  <si>
    <t>Итого материалов:</t>
  </si>
  <si>
    <t>Накладные расходы (Н12=98)</t>
  </si>
  <si>
    <t>%</t>
  </si>
  <si>
    <t>Сметная прибыль (Н30=8)</t>
  </si>
  <si>
    <t>Сметная стоимость:</t>
  </si>
  <si>
    <t>Приточный агрегат ПР 16000-20000/КЖ/G4/ВН-352/ВН-101/ШГ/АВТ-1/ЕТ18-002137-01 (аналог VENTUS VVS-180-R-FHHVS), правого исполнения, L 24500 м 3/ч</t>
  </si>
  <si>
    <t>Отпускная цена -</t>
  </si>
  <si>
    <t>Заготовительно-складские расходы -</t>
  </si>
  <si>
    <t>Стоимость оборудования</t>
  </si>
  <si>
    <t>Е11-202501-0101 1120-2501-0101 РСНБ РК 2015 Изм. и доп. вып. 6</t>
  </si>
  <si>
    <t>Камеры приточные, производительность до 10 тыс м3/час. Установка</t>
  </si>
  <si>
    <t>4. 1</t>
  </si>
  <si>
    <t>4. 2</t>
  </si>
  <si>
    <t>4. 3</t>
  </si>
  <si>
    <t>4. 4</t>
  </si>
  <si>
    <t>4. 5</t>
  </si>
  <si>
    <t>4. 6</t>
  </si>
  <si>
    <t>4. 7</t>
  </si>
  <si>
    <t>4. 8</t>
  </si>
  <si>
    <t>4. 9</t>
  </si>
  <si>
    <t>4.10</t>
  </si>
  <si>
    <t>4.11</t>
  </si>
  <si>
    <t>4.12</t>
  </si>
  <si>
    <t>4.13</t>
  </si>
  <si>
    <t>4.14</t>
  </si>
  <si>
    <t>4.15</t>
  </si>
  <si>
    <t>4.16</t>
  </si>
  <si>
    <t>4.17</t>
  </si>
  <si>
    <t>251491 С
(2302-1199-9931 РСНБ РК 2015)</t>
  </si>
  <si>
    <t>Приточный агрегат ПР 3000-5000/КЖ/G4/ВН-72/ШГ/АВТ-1/ЕТ18-002137-01 (аналог VENTUS VVS-055-R-FHVSЕ), правого исполнения, L 7200 м3/ч</t>
  </si>
  <si>
    <t>Е11-202701-0101 1120-2701-0101 РСНБ РК 2015</t>
  </si>
  <si>
    <t>Завеса воздушная. Монтаж</t>
  </si>
  <si>
    <t>завеса</t>
  </si>
  <si>
    <t>6. 1</t>
  </si>
  <si>
    <t>Затраты труда рабочих-строителей(4=1254)</t>
  </si>
  <si>
    <t>6. 2</t>
  </si>
  <si>
    <t>1523 С
(3403-0102-0101 РСНБ РК 2015)</t>
  </si>
  <si>
    <t>Пила дисковая электрическая</t>
  </si>
  <si>
    <t>6. 3</t>
  </si>
  <si>
    <t>6. 4</t>
  </si>
  <si>
    <t>2216 С
(3403-0302-0501 РСНБ РК 2015)</t>
  </si>
  <si>
    <t>Шуруповерты строительно-монтажные</t>
  </si>
  <si>
    <t>6. 5</t>
  </si>
  <si>
    <t>2875 С
(3403-0302-0101 РСНБ РК 2015)</t>
  </si>
  <si>
    <t>Перфоратор электрический</t>
  </si>
  <si>
    <t>6. 6</t>
  </si>
  <si>
    <t>147047 С
(2113-0803-1001 РСНБ РК 2015)</t>
  </si>
  <si>
    <t>6. 7</t>
  </si>
  <si>
    <t>147307 С
(2113-0812-0801 РСНБ РК 2015)</t>
  </si>
  <si>
    <t>6. 8</t>
  </si>
  <si>
    <t>147347 С
(2113-0812-1045 РСНБ РК 2015)</t>
  </si>
  <si>
    <t>Е11-202601-1608 1120-2601-1608 РСНБ РК 2015 Изм. и доп. вып. 10</t>
  </si>
  <si>
    <t>Сплит-системы с внутренним блоком мощностью свыше 8 кВт. Установка на полу</t>
  </si>
  <si>
    <t>1 сплит-система</t>
  </si>
  <si>
    <t>8. 1</t>
  </si>
  <si>
    <t>Затраты труда рабочих-строителей(5=1498)</t>
  </si>
  <si>
    <t>8. 2</t>
  </si>
  <si>
    <t>1146 С
(3403-0202-0201 РСНБ РК 2015)</t>
  </si>
  <si>
    <t>Машины шлифовальные угловые</t>
  </si>
  <si>
    <t>8. 3</t>
  </si>
  <si>
    <t>8. 4</t>
  </si>
  <si>
    <t>8. 5</t>
  </si>
  <si>
    <t>139716 С
(2111-0403-0107 РСНБ РК 2015)</t>
  </si>
  <si>
    <t>8. 6</t>
  </si>
  <si>
    <t>144757 С
(2113-0201-1104 РСНБ РК 2015)</t>
  </si>
  <si>
    <t>8. 7</t>
  </si>
  <si>
    <t>145785 С
(2113-0207-1204 РСНБ РК 2015)</t>
  </si>
  <si>
    <t>8. 8</t>
  </si>
  <si>
    <t>147183 С
(2113-0809-1202 РСНБ РК 2015)</t>
  </si>
  <si>
    <t>8. 9</t>
  </si>
  <si>
    <t>154779 С
(2301-0504-0102 РСНБ РК 2015)</t>
  </si>
  <si>
    <t>8.10</t>
  </si>
  <si>
    <t>281433 С
(2305-0601-9905 РСНБ РК 2015)</t>
  </si>
  <si>
    <t>Е11-202601-1606 1120-2601-1606 РСНБ РК 2015 Изм. и доп. вып. 10</t>
  </si>
  <si>
    <t>Сплит-системы с внутренним блоком мощностью до 5 кВт. Установка на полу</t>
  </si>
  <si>
    <t>10. 1</t>
  </si>
  <si>
    <t>10. 2</t>
  </si>
  <si>
    <t>10. 3</t>
  </si>
  <si>
    <t>10. 4</t>
  </si>
  <si>
    <t>10. 5</t>
  </si>
  <si>
    <t>10. 6</t>
  </si>
  <si>
    <t>10. 7</t>
  </si>
  <si>
    <t>10. 8</t>
  </si>
  <si>
    <t>10. 9</t>
  </si>
  <si>
    <t>271996 С
(2113-0201-1103 РСНБ РК 2015)</t>
  </si>
  <si>
    <t>10.10</t>
  </si>
  <si>
    <t>Е11-202601-1603 1120-2601-1603 РСНБ РК 2015 Изм. и доп. вып. 10</t>
  </si>
  <si>
    <t>Сплит-системы с внутренним блоком мощностью до 5 кВт. Установка на стене</t>
  </si>
  <si>
    <t>12. 1</t>
  </si>
  <si>
    <t>12. 2</t>
  </si>
  <si>
    <t>12. 3</t>
  </si>
  <si>
    <t>12. 4</t>
  </si>
  <si>
    <t>12. 5</t>
  </si>
  <si>
    <t>12. 6</t>
  </si>
  <si>
    <t>146045 С
(2113-0211-0601 РСНБ РК 2015)</t>
  </si>
  <si>
    <t>12. 7</t>
  </si>
  <si>
    <t>12. 8</t>
  </si>
  <si>
    <t>12. 9</t>
  </si>
  <si>
    <t>Е11-201401-0103 1120-1401-0103 РСНБ РК 2015</t>
  </si>
  <si>
    <t>Вентиляторы радиальные, масса до 0,2 т. Установка</t>
  </si>
  <si>
    <t>вентилятор</t>
  </si>
  <si>
    <t>14. 1</t>
  </si>
  <si>
    <t>Затраты труда рабочих-строителей(3=1049)</t>
  </si>
  <si>
    <t>14. 2</t>
  </si>
  <si>
    <t>14. 3</t>
  </si>
  <si>
    <t>14. 4</t>
  </si>
  <si>
    <t>14. 5</t>
  </si>
  <si>
    <t>14. 6</t>
  </si>
  <si>
    <t>С123-050405-0137 2305-0405-0137 РСНБ РК 2015</t>
  </si>
  <si>
    <t>Е11-201201-0101 1120-1201-0101 РСНБ РК 2015</t>
  </si>
  <si>
    <t>Вставки гибкие к радиальным вентиляторам. Установка</t>
  </si>
  <si>
    <t>16. 1</t>
  </si>
  <si>
    <t>Затраты труда рабочих-строителей(3,2=1091)</t>
  </si>
  <si>
    <t>16. 2</t>
  </si>
  <si>
    <t>16. 3</t>
  </si>
  <si>
    <t>16. 4</t>
  </si>
  <si>
    <t>16. 5</t>
  </si>
  <si>
    <t>С123-050307-0508 2305-0307-0508 РСНБ РК 2015</t>
  </si>
  <si>
    <t>С123-050307-0408 2305-0307-0408 РСНБ РК 2015</t>
  </si>
  <si>
    <t>Е11-202401-0104 1120-2401-0104 РСНБ РК 2015</t>
  </si>
  <si>
    <t>Виброизолятор номер 41. Установка</t>
  </si>
  <si>
    <t>виброизолятор</t>
  </si>
  <si>
    <t>19. 1</t>
  </si>
  <si>
    <t>Затраты труда рабочих-строителей(4,2=1302)</t>
  </si>
  <si>
    <t>19. 2</t>
  </si>
  <si>
    <t>19. 3</t>
  </si>
  <si>
    <t>19. 4</t>
  </si>
  <si>
    <t>19. 5</t>
  </si>
  <si>
    <t>19. 6</t>
  </si>
  <si>
    <t>188153 С
(2305-0301-0204 РСНБ РК 2015)</t>
  </si>
  <si>
    <t>Е11-201501-0103 1120-1501-0103 РСНБ РК 2015</t>
  </si>
  <si>
    <t>Вентиляторы канальные, масса до 0,1 т. Установка</t>
  </si>
  <si>
    <t>20. 1</t>
  </si>
  <si>
    <t>20. 2</t>
  </si>
  <si>
    <t>20. 3</t>
  </si>
  <si>
    <t>20. 4</t>
  </si>
  <si>
    <t>20. 5</t>
  </si>
  <si>
    <t>20. 6</t>
  </si>
  <si>
    <t>20. 7</t>
  </si>
  <si>
    <t>20. 8</t>
  </si>
  <si>
    <t>С123-050402-0120 2305-0402-0120 РСНБ РК 2015</t>
  </si>
  <si>
    <t>22. 1</t>
  </si>
  <si>
    <t>22. 2</t>
  </si>
  <si>
    <t>22. 3</t>
  </si>
  <si>
    <t>22. 4</t>
  </si>
  <si>
    <t>22. 5</t>
  </si>
  <si>
    <t>С123-050307-0416 2305-0307-0416 РСНБ РК 2015</t>
  </si>
  <si>
    <t>Е11-201501-0101 1120-1501-0101 РСНБ РК 2015</t>
  </si>
  <si>
    <t>Вентиляторы канальные, масса до 0,025 т. Установка</t>
  </si>
  <si>
    <t>24. 1</t>
  </si>
  <si>
    <t>24. 2</t>
  </si>
  <si>
    <t>24. 3</t>
  </si>
  <si>
    <t>24. 4</t>
  </si>
  <si>
    <t>24. 5</t>
  </si>
  <si>
    <t>24. 6</t>
  </si>
  <si>
    <t>24. 7</t>
  </si>
  <si>
    <t>С123-050402-0101 2305-0402-0101 РСНБ РК 2015</t>
  </si>
  <si>
    <t>26. 1</t>
  </si>
  <si>
    <t>26. 2</t>
  </si>
  <si>
    <t>26. 3</t>
  </si>
  <si>
    <t>26. 4</t>
  </si>
  <si>
    <t>26. 5</t>
  </si>
  <si>
    <t>С123-050307-0410 2305-0307-0410 РСНБ РК 2015</t>
  </si>
  <si>
    <t>Вентиляторы осевые, масса до 0,025 т. Установка</t>
  </si>
  <si>
    <t>28. 1</t>
  </si>
  <si>
    <t>28. 2</t>
  </si>
  <si>
    <t>28. 3</t>
  </si>
  <si>
    <t>28. 4</t>
  </si>
  <si>
    <t>28. 5</t>
  </si>
  <si>
    <t>28. 6</t>
  </si>
  <si>
    <t>28. 7</t>
  </si>
  <si>
    <t>С123-050403-0303 2305-0403-0303 РСНБ РК 2015</t>
  </si>
  <si>
    <t>С123-050403-0301 2305-0403-0301 РСНБ РК 2015</t>
  </si>
  <si>
    <t>С123-050403-0201 2305-0403-0201 РСНБ РК 2015</t>
  </si>
  <si>
    <t>Е11-200401-0105 1120-0401-0105 РСНБ РК 2015</t>
  </si>
  <si>
    <t>Выход стенной вытяжной с клапаном обратным, периметр до 1000 мм. Установка</t>
  </si>
  <si>
    <t>клапан</t>
  </si>
  <si>
    <t>33. 1</t>
  </si>
  <si>
    <t>Затраты труда рабочих-строителей(3,3=1111)</t>
  </si>
  <si>
    <t>33. 2</t>
  </si>
  <si>
    <t>33. 3</t>
  </si>
  <si>
    <t>33. 4</t>
  </si>
  <si>
    <t>33. 5</t>
  </si>
  <si>
    <t>33. 6</t>
  </si>
  <si>
    <t>С123-050306-1702 2305-0306-1702 РСНБ РК 2015</t>
  </si>
  <si>
    <t>С123-050306-1703 2305-0306-1703 РСНБ РК 2015</t>
  </si>
  <si>
    <t>Ц13-080301-0214 1308-0301-0214 РСНБ РК 2015 Изм. и доп. вып. 6</t>
  </si>
  <si>
    <t>Машина электрическая переменного тока, фланцевая с горизонтальным или вертикальным валом, поступающая в собранном виде, масса до 0,25 т. Подготовка к испытанию, сдаче под наладку и пуску, присоединение к электрической сети</t>
  </si>
  <si>
    <t>36. 1</t>
  </si>
  <si>
    <t>36. 2</t>
  </si>
  <si>
    <t>36. 3</t>
  </si>
  <si>
    <t>2647 С
(3401-0301-0101 РСНБ РК 2015)</t>
  </si>
  <si>
    <t>Пресс гидравлический с электроприводом</t>
  </si>
  <si>
    <t>36. 4</t>
  </si>
  <si>
    <t>146704 С
(2113-0702-1113 РСНБ РК 2015)</t>
  </si>
  <si>
    <t>36. 5</t>
  </si>
  <si>
    <t>147084 С
(2113-0804-0802 РСНБ РК 2015)</t>
  </si>
  <si>
    <t>36. 6</t>
  </si>
  <si>
    <t>147172 С
(2113-0809-0801 РСНБ РК 2015)</t>
  </si>
  <si>
    <t>36. 7</t>
  </si>
  <si>
    <t>147338 С
(2113-0812-1036 РСНБ РК 2015)</t>
  </si>
  <si>
    <t>36. 8</t>
  </si>
  <si>
    <t>147568 С
(2113-0816-0202 РСНБ РК 2015)</t>
  </si>
  <si>
    <t>36. 9</t>
  </si>
  <si>
    <t>242966 С
(2404-0207-3960 РСНБ РК 2015)</t>
  </si>
  <si>
    <t>36.10</t>
  </si>
  <si>
    <t>249486 С
(2204-0501-0301 РСНБ РК 2015)</t>
  </si>
  <si>
    <t>Накладные расходы (Н17=72)</t>
  </si>
  <si>
    <t>Ц13-030110-0113 1303-0110-0113 РСНБ РК 2015</t>
  </si>
  <si>
    <t>Таль ручная передвижная, грузоподъемность 3,2 т, высота подъема 3 м. Монтаж оборудования</t>
  </si>
  <si>
    <t>37. 1</t>
  </si>
  <si>
    <t>Затраты труда рабочих-строителей(2,5=963)</t>
  </si>
  <si>
    <t>37. 2</t>
  </si>
  <si>
    <t>37. 3</t>
  </si>
  <si>
    <t>766 С
(3105-0102-0302 РСНБ РК 2015)</t>
  </si>
  <si>
    <t>Краны на автомобильном ходу при работе на монтаже технологического оборудования, 10 т</t>
  </si>
  <si>
    <t>37. 4</t>
  </si>
  <si>
    <t>1947 С
(3105-0602-1101 РСНБ РК 2015)</t>
  </si>
  <si>
    <t>Вышки телескопические, 25 м</t>
  </si>
  <si>
    <t>37. 5</t>
  </si>
  <si>
    <t>Накладные расходы (Н16=61)</t>
  </si>
  <si>
    <t>51-100401-0201 5110-0401-0201 РСНБ РК 2015</t>
  </si>
  <si>
    <t>Е11-200101-0316 1120-0101-0316 РСНБ РК 2015 Изм. и доп. вып. 11</t>
  </si>
  <si>
    <t>Воздуховоды класса Н (нормальные) из оцинкованной стали, толщина 0,9 мм, периметр до 5200 мм. Прокладка</t>
  </si>
  <si>
    <t>м2 поверхности воздуховодов</t>
  </si>
  <si>
    <t>39. 1</t>
  </si>
  <si>
    <t>39. 2</t>
  </si>
  <si>
    <t>39. 3</t>
  </si>
  <si>
    <t>39. 4</t>
  </si>
  <si>
    <t>39. 5</t>
  </si>
  <si>
    <t>1197 С
(3105-0402-0303 РСНБ РК 2015)</t>
  </si>
  <si>
    <t>Лебедки электрические тяговым усилием 19,62 кН (2 т)</t>
  </si>
  <si>
    <t>39. 6</t>
  </si>
  <si>
    <t>39. 7</t>
  </si>
  <si>
    <t>39. 8</t>
  </si>
  <si>
    <t>135857 С
(2110-0501-1202 РСНБ РК 2015)</t>
  </si>
  <si>
    <t>39. 9</t>
  </si>
  <si>
    <t>39.10</t>
  </si>
  <si>
    <t>146125 С
(2113-0406-0101 РСНБ РК 2015)</t>
  </si>
  <si>
    <t>39.11</t>
  </si>
  <si>
    <t>39.12</t>
  </si>
  <si>
    <t>39.13</t>
  </si>
  <si>
    <t>188083 С
(2305-0104-0108 РСНБ РК 2015)</t>
  </si>
  <si>
    <t>Е11-200101-0313 1120-0101-0313 РСНБ РК 2015 Изм. и доп. вып. 11</t>
  </si>
  <si>
    <t>Воздуховоды класса Н (нормальные) из оцинкованной стали, толщина 0,7 мм, периметр до 3600 мм. Прокладка</t>
  </si>
  <si>
    <t>40. 1</t>
  </si>
  <si>
    <t>40. 2</t>
  </si>
  <si>
    <t>40. 3</t>
  </si>
  <si>
    <t>40. 4</t>
  </si>
  <si>
    <t>40. 5</t>
  </si>
  <si>
    <t>40. 6</t>
  </si>
  <si>
    <t>40. 7</t>
  </si>
  <si>
    <t>40. 8</t>
  </si>
  <si>
    <t>40. 9</t>
  </si>
  <si>
    <t>40.10</t>
  </si>
  <si>
    <t>40.11</t>
  </si>
  <si>
    <t>40.12</t>
  </si>
  <si>
    <t>40.13</t>
  </si>
  <si>
    <t>188082 С
(2305-0104-0107 РСНБ РК 2015)</t>
  </si>
  <si>
    <t>Е11-200101-0312 1120-0101-0312 РСНБ РК 2015 Изм. и доп. вып. 11</t>
  </si>
  <si>
    <t>Воздуховоды класса Н (нормальные) из оцинкованной стали, толщина 0,7 мм, периметр до 3200 мм. Прокладка</t>
  </si>
  <si>
    <t>41. 1</t>
  </si>
  <si>
    <t>41. 2</t>
  </si>
  <si>
    <t>41. 3</t>
  </si>
  <si>
    <t>41. 4</t>
  </si>
  <si>
    <t>41. 5</t>
  </si>
  <si>
    <t>41. 6</t>
  </si>
  <si>
    <t>41. 7</t>
  </si>
  <si>
    <t>41. 8</t>
  </si>
  <si>
    <t>41. 9</t>
  </si>
  <si>
    <t>41.10</t>
  </si>
  <si>
    <t>41.11</t>
  </si>
  <si>
    <t>41.12</t>
  </si>
  <si>
    <t>41.13</t>
  </si>
  <si>
    <t>Е11-200101-0311 1120-0101-0311 РСНБ РК 2015 Изм. и доп. вып. 11</t>
  </si>
  <si>
    <t>Воздуховоды класса Н (нормальные) из оцинкованной стали, толщина 0,7 мм, периметр до 2400 мм. Прокладка</t>
  </si>
  <si>
    <t>42. 1</t>
  </si>
  <si>
    <t>42. 2</t>
  </si>
  <si>
    <t>42. 3</t>
  </si>
  <si>
    <t>42. 4</t>
  </si>
  <si>
    <t>42. 5</t>
  </si>
  <si>
    <t>42. 6</t>
  </si>
  <si>
    <t>42. 7</t>
  </si>
  <si>
    <t>42. 8</t>
  </si>
  <si>
    <t>42. 9</t>
  </si>
  <si>
    <t>42.10</t>
  </si>
  <si>
    <t>42.11</t>
  </si>
  <si>
    <t>42.12</t>
  </si>
  <si>
    <t>Е11-200101-0310 1120-0101-0310 РСНБ РК 2015 Изм. и доп. вып. 11</t>
  </si>
  <si>
    <t>Воздуховоды класса Н (нормальные) из оцинкованной стали, толщина 0,7 мм, периметр до 1600 мм. Прокладка</t>
  </si>
  <si>
    <t>43. 1</t>
  </si>
  <si>
    <t>43. 2</t>
  </si>
  <si>
    <t>43. 3</t>
  </si>
  <si>
    <t>43. 4</t>
  </si>
  <si>
    <t>43. 5</t>
  </si>
  <si>
    <t>43. 6</t>
  </si>
  <si>
    <t>43. 7</t>
  </si>
  <si>
    <t>43. 8</t>
  </si>
  <si>
    <t>43. 9</t>
  </si>
  <si>
    <t>43.10</t>
  </si>
  <si>
    <t>43.11</t>
  </si>
  <si>
    <t>43.12</t>
  </si>
  <si>
    <t>Е11-200101-0303 1120-0101-0303 РСНБ РК 2015 Изм. и доп. вып. 11</t>
  </si>
  <si>
    <t>Воздуховоды класса Н (нормальные) из оцинкованной стали, толщина 0,5 мм, периметр до 800, 1000 мм. Прокладка</t>
  </si>
  <si>
    <t>44. 1</t>
  </si>
  <si>
    <t>44. 2</t>
  </si>
  <si>
    <t>44. 3</t>
  </si>
  <si>
    <t>44. 4</t>
  </si>
  <si>
    <t>44. 5</t>
  </si>
  <si>
    <t>44. 6</t>
  </si>
  <si>
    <t>44. 7</t>
  </si>
  <si>
    <t>44. 8</t>
  </si>
  <si>
    <t>44. 9</t>
  </si>
  <si>
    <t>44.10</t>
  </si>
  <si>
    <t>44.11</t>
  </si>
  <si>
    <t>44.12</t>
  </si>
  <si>
    <t>188081 С
(2305-0104-0106 РСНБ РК 2015)</t>
  </si>
  <si>
    <t>Е11-200101-0301 1120-0101-0301 РСНБ РК 2015 Изм. и доп. вып. 11</t>
  </si>
  <si>
    <t>Воздуховоды класса Н (нормальные) из оцинкованной стали, толщина 0,5 мм, диаметр до 200 мм. Прокладка</t>
  </si>
  <si>
    <t>45. 1</t>
  </si>
  <si>
    <t>45. 2</t>
  </si>
  <si>
    <t>45. 3</t>
  </si>
  <si>
    <t>45. 4</t>
  </si>
  <si>
    <t>45. 5</t>
  </si>
  <si>
    <t>45. 6</t>
  </si>
  <si>
    <t>45. 7</t>
  </si>
  <si>
    <t>45. 8</t>
  </si>
  <si>
    <t>45. 9</t>
  </si>
  <si>
    <t>45.10</t>
  </si>
  <si>
    <t>45.11</t>
  </si>
  <si>
    <t>45.12</t>
  </si>
  <si>
    <t>188076 С
(2305-0104-0101 РСНБ РК 2015)</t>
  </si>
  <si>
    <t>Фасонные части воздуховодов (отводы, переходы, тройники, врезки) класса Н (нормальные) из оцинкованной стали, толщина 0,9 мм. Прокладка</t>
  </si>
  <si>
    <t>46. 1</t>
  </si>
  <si>
    <t>46. 2</t>
  </si>
  <si>
    <t>46. 3</t>
  </si>
  <si>
    <t>46. 4</t>
  </si>
  <si>
    <t>46. 5</t>
  </si>
  <si>
    <t>46. 6</t>
  </si>
  <si>
    <t>46. 7</t>
  </si>
  <si>
    <t>46. 8</t>
  </si>
  <si>
    <t>46. 9</t>
  </si>
  <si>
    <t>46.10</t>
  </si>
  <si>
    <t>46.11</t>
  </si>
  <si>
    <t>46.12</t>
  </si>
  <si>
    <t>46.13</t>
  </si>
  <si>
    <t>Е11-200101-0622 1120-0101-0622 РСНБ РК 2015 Изм. и доп. вып. 11</t>
  </si>
  <si>
    <t>Воздуховоды класса П (плотные) из коррозионностойкой стали, толщина 1,4 мм, диаметр до 1800 мм. Прокладка</t>
  </si>
  <si>
    <t>47. 1</t>
  </si>
  <si>
    <t>47. 2</t>
  </si>
  <si>
    <t>47. 3</t>
  </si>
  <si>
    <t>47. 4</t>
  </si>
  <si>
    <t>47. 5</t>
  </si>
  <si>
    <t>47. 6</t>
  </si>
  <si>
    <t>47. 7</t>
  </si>
  <si>
    <t>47. 8</t>
  </si>
  <si>
    <t>47. 9</t>
  </si>
  <si>
    <t>147182 С
(2113-0809-1201 РСНБ РК 2015)</t>
  </si>
  <si>
    <t>47.10</t>
  </si>
  <si>
    <t>47.11</t>
  </si>
  <si>
    <t>47.12</t>
  </si>
  <si>
    <t>188100 С
(2305-0106-0106 РСНБ РК 2015)</t>
  </si>
  <si>
    <t>Фасонные части воздуховодов (отводы, переходы, тройники, врезки) класса П (плотные) из коррозионностойкой стали, толщина 1,4 мм. Прокладка</t>
  </si>
  <si>
    <t>48. 1</t>
  </si>
  <si>
    <t>48. 2</t>
  </si>
  <si>
    <t>48. 3</t>
  </si>
  <si>
    <t>48. 4</t>
  </si>
  <si>
    <t>48. 5</t>
  </si>
  <si>
    <t>48. 6</t>
  </si>
  <si>
    <t>48. 7</t>
  </si>
  <si>
    <t>48. 8</t>
  </si>
  <si>
    <t>48. 9</t>
  </si>
  <si>
    <t>48.10</t>
  </si>
  <si>
    <t>48.11</t>
  </si>
  <si>
    <t>48.12</t>
  </si>
  <si>
    <t>Е11-200301-0104 1120-0301-0104 РСНБ РК 2015 Изм. и доп. вып. 10</t>
  </si>
  <si>
    <t>Решетки жалюзийные, площадь в свету до 2,5 м2. Установка</t>
  </si>
  <si>
    <t>решетка</t>
  </si>
  <si>
    <t>49. 1</t>
  </si>
  <si>
    <t>Затраты труда рабочих-строителей(3,4=1132)</t>
  </si>
  <si>
    <t>49. 2</t>
  </si>
  <si>
    <t>49. 3</t>
  </si>
  <si>
    <t>521 С
(3403-0302-0301 РСНБ РК 2015)</t>
  </si>
  <si>
    <t>Дрели электрические</t>
  </si>
  <si>
    <t>49. 4</t>
  </si>
  <si>
    <t>49. 5</t>
  </si>
  <si>
    <t>49. 6</t>
  </si>
  <si>
    <t>49. 7</t>
  </si>
  <si>
    <t>102636 С
(2102-0401-2804 РСНБ РК 2015)</t>
  </si>
  <si>
    <t>49. 8</t>
  </si>
  <si>
    <t>49. 9</t>
  </si>
  <si>
    <t>49.10</t>
  </si>
  <si>
    <t>279845 С
(2105-0301-3001 РСНБ РК 2015)</t>
  </si>
  <si>
    <t>С123-050306-2269 2305-0306-2269 РСНБ РК 2015</t>
  </si>
  <si>
    <t>Е11-200301-0101 1120-0301-0101 РСНБ РК 2015 Изм. и доп. вып. 10</t>
  </si>
  <si>
    <t>Решетки жалюзийные, площадь в свету до 0,5 м2. Установка</t>
  </si>
  <si>
    <t>51. 1</t>
  </si>
  <si>
    <t>51. 2</t>
  </si>
  <si>
    <t>51. 3</t>
  </si>
  <si>
    <t>51. 4</t>
  </si>
  <si>
    <t>51. 5</t>
  </si>
  <si>
    <t>51. 6</t>
  </si>
  <si>
    <t>51. 7</t>
  </si>
  <si>
    <t>51. 8</t>
  </si>
  <si>
    <t>С123-050306-2259 2305-0306-2259 РСНБ РК 2015</t>
  </si>
  <si>
    <t>С123-050306-2013 2305-0306-2013 РСНБ РК 2015</t>
  </si>
  <si>
    <t>С123-050306-1877 2305-0306-1877 РСНБ РК 2015</t>
  </si>
  <si>
    <t>С123-050306-1853 2305-0306-1853 РСНБ РК 2015</t>
  </si>
  <si>
    <t>Е11-201001-0205 1120-1001-0205 РСНБ РК 2015</t>
  </si>
  <si>
    <t>Глушители шума вентиляционных установок, трубчатые типа ГТП сечением 800х500 мм. Установка</t>
  </si>
  <si>
    <t>глушитель шума</t>
  </si>
  <si>
    <t>56. 1</t>
  </si>
  <si>
    <t>56. 2</t>
  </si>
  <si>
    <t>56. 3</t>
  </si>
  <si>
    <t>56. 4</t>
  </si>
  <si>
    <t>56. 5</t>
  </si>
  <si>
    <t>56. 6</t>
  </si>
  <si>
    <t>56. 7</t>
  </si>
  <si>
    <t>273502 С
(2305-0202-0111 РСНБ РК 2015)</t>
  </si>
  <si>
    <t>Е11-201001-0203 1120-1001-0203 РСНБ РК 2015</t>
  </si>
  <si>
    <t>Глушители шума вентиляционных установок, трубчатые типа ГТП сечением 400х200 мм. Установка</t>
  </si>
  <si>
    <t>57. 1</t>
  </si>
  <si>
    <t>57. 2</t>
  </si>
  <si>
    <t>57. 3</t>
  </si>
  <si>
    <t>57. 4</t>
  </si>
  <si>
    <t>57. 5</t>
  </si>
  <si>
    <t>57. 6</t>
  </si>
  <si>
    <t>57. 7</t>
  </si>
  <si>
    <t>188129 С
(2305-0202-0103 РСНБ РК 2015)</t>
  </si>
  <si>
    <t>Е11-200401-0115 1120-0401-0115 РСНБ РК 2015</t>
  </si>
  <si>
    <t>Клапаны огнезадерживающие, периметр до 1600 мм. Установка</t>
  </si>
  <si>
    <t>58. 1</t>
  </si>
  <si>
    <t>Затраты труда рабочих-строителей(3,5=1152)</t>
  </si>
  <si>
    <t>58. 2</t>
  </si>
  <si>
    <t>58. 3</t>
  </si>
  <si>
    <t>58. 4</t>
  </si>
  <si>
    <t>58. 5</t>
  </si>
  <si>
    <t>128549 С
(2105-0310-0112 РСНБ РК 2015)</t>
  </si>
  <si>
    <t>58. 6</t>
  </si>
  <si>
    <t>58. 7</t>
  </si>
  <si>
    <t>58. 8</t>
  </si>
  <si>
    <t>58. 9</t>
  </si>
  <si>
    <t>150364 С
(2301-0101-0105 РСНБ РК 2015)</t>
  </si>
  <si>
    <t>С123-050302-0101 2305-0302-0101 РСНБ РК 2015</t>
  </si>
  <si>
    <t>Е11-200401-0107 1120-0401-0107 РСНБ РК 2015</t>
  </si>
  <si>
    <t>Клапаны обратные, периметр до 2400 мм. Установка</t>
  </si>
  <si>
    <t>60. 1</t>
  </si>
  <si>
    <t>60. 2</t>
  </si>
  <si>
    <t>60. 3</t>
  </si>
  <si>
    <t>60. 4</t>
  </si>
  <si>
    <t>60. 5</t>
  </si>
  <si>
    <t>60. 6</t>
  </si>
  <si>
    <t>60. 7</t>
  </si>
  <si>
    <t>С123-050302-0403 2305-0302-0403 РСНБ РК 2015</t>
  </si>
  <si>
    <t>Е11-200501-0109 1120-0501-0109 РСНБ РК 2015</t>
  </si>
  <si>
    <t>Заслонки воздушные или клапаны воздушные КВР с ручным приводом, периметр до 4000 мм. Установка</t>
  </si>
  <si>
    <t>заслонка</t>
  </si>
  <si>
    <t>63. 1</t>
  </si>
  <si>
    <t>63. 2</t>
  </si>
  <si>
    <t>63. 3</t>
  </si>
  <si>
    <t>63. 4</t>
  </si>
  <si>
    <t>63. 5</t>
  </si>
  <si>
    <t>63. 6</t>
  </si>
  <si>
    <t>63. 7</t>
  </si>
  <si>
    <t>С123-050302-2219 2305-0302-2219 РСНБ РК 2015</t>
  </si>
  <si>
    <t>С123-050302-2172 2305-0302-2172 РСНБ РК 2015</t>
  </si>
  <si>
    <t>Е11-200501-0108 1120-0501-0108 РСНБ РК 2015</t>
  </si>
  <si>
    <t>Заслонки воздушные или клапаны воздушные КВР с ручным приводом, периметр до 2400 мм. Установка</t>
  </si>
  <si>
    <t>66. 1</t>
  </si>
  <si>
    <t>66. 2</t>
  </si>
  <si>
    <t>66. 3</t>
  </si>
  <si>
    <t>66. 4</t>
  </si>
  <si>
    <t>66. 5</t>
  </si>
  <si>
    <t>66. 6</t>
  </si>
  <si>
    <t>С123-050302-2168 2305-0302-2168 РСНБ РК 2015</t>
  </si>
  <si>
    <t>С123-050302-2166 2305-0302-2166 РСНБ РК 2015</t>
  </si>
  <si>
    <t>С123-050302-2128 2305-0302-2128 РСНБ РК 2015</t>
  </si>
  <si>
    <t>Е11-200501-0107 1120-0501-0107 РСНБ РК 2015</t>
  </si>
  <si>
    <t>Заслонки воздушные или клапаны воздушные КВР с ручным приводом, периметр до 1600 мм. Установка</t>
  </si>
  <si>
    <t>70. 1</t>
  </si>
  <si>
    <t>70. 2</t>
  </si>
  <si>
    <t>70. 3</t>
  </si>
  <si>
    <t>70. 4</t>
  </si>
  <si>
    <t>70. 5</t>
  </si>
  <si>
    <t>70. 6</t>
  </si>
  <si>
    <t>С123-050302-2083 2305-0302-2083 РСНБ РК 2015</t>
  </si>
  <si>
    <t>С123-050302-2045 2305-0302-2045 РСНБ РК 2015</t>
  </si>
  <si>
    <t>Е11-200501-0106 1120-0501-0106 РСНБ РК 2015</t>
  </si>
  <si>
    <t>Заслонки воздушные или клапаны воздушные КВР с ручным приводом, периметр до 1000 мм. Установка</t>
  </si>
  <si>
    <t>73. 1</t>
  </si>
  <si>
    <t>73. 2</t>
  </si>
  <si>
    <t>73. 3</t>
  </si>
  <si>
    <t>73. 4</t>
  </si>
  <si>
    <t>73. 5</t>
  </si>
  <si>
    <t>73. 6</t>
  </si>
  <si>
    <t>С123-050302-2041 2305-0302-2041 РСНБ РК 2015</t>
  </si>
  <si>
    <t>Е11-200301-0209 1120-0301-0209 РСНБ РК 2015</t>
  </si>
  <si>
    <t>Диффузор потолочный, с регулятором. Установка</t>
  </si>
  <si>
    <t>диффузор</t>
  </si>
  <si>
    <t>75. 1</t>
  </si>
  <si>
    <t>75. 2</t>
  </si>
  <si>
    <t>75. 3</t>
  </si>
  <si>
    <t>75. 4</t>
  </si>
  <si>
    <t>75. 5</t>
  </si>
  <si>
    <t>75. 6</t>
  </si>
  <si>
    <t>145978 С
(2113-0209-0301 РСНБ РК 2015)</t>
  </si>
  <si>
    <t>75. 7</t>
  </si>
  <si>
    <t>75. 8</t>
  </si>
  <si>
    <t>С123-050301-1405 2305-0301-1405 РСНБ РК 2015</t>
  </si>
  <si>
    <t>С123-050301-1404 2305-0301-1404 РСНБ РК 2015</t>
  </si>
  <si>
    <t>С123-050301-1403 2305-0301-1403 РСНБ РК 2015</t>
  </si>
  <si>
    <t>С123-050301-1402 2305-0301-1402 РСНБ РК 2015</t>
  </si>
  <si>
    <t>80. 1</t>
  </si>
  <si>
    <t>80. 2</t>
  </si>
  <si>
    <t>80. 3</t>
  </si>
  <si>
    <t>80. 4</t>
  </si>
  <si>
    <t>80. 5</t>
  </si>
  <si>
    <t>80. 6</t>
  </si>
  <si>
    <t>80. 7</t>
  </si>
  <si>
    <t>80. 8</t>
  </si>
  <si>
    <t>С123-050301-0502 2305-0301-0502 РСНБ РК 2015</t>
  </si>
  <si>
    <t>Е11-200401-0102 1120-0401-0102 РСНБ РК 2015</t>
  </si>
  <si>
    <t>Клапаны обратные, диаметр до 560 мм. Установка</t>
  </si>
  <si>
    <t>89. 1</t>
  </si>
  <si>
    <t>89. 2</t>
  </si>
  <si>
    <t>89. 3</t>
  </si>
  <si>
    <t>89. 4</t>
  </si>
  <si>
    <t>89. 5</t>
  </si>
  <si>
    <t>89. 6</t>
  </si>
  <si>
    <t>С123-050310-0206 2305-0310-0206 РСНБ РК 2015</t>
  </si>
  <si>
    <t>Е11-200501-0103 1120-0501-0103 РСНБ РК 2015</t>
  </si>
  <si>
    <t>Заслонки воздушные или клапаны воздушные КВР с ручным приводом, диаметр до 560 мм. Установка</t>
  </si>
  <si>
    <t>91. 1</t>
  </si>
  <si>
    <t>91. 2</t>
  </si>
  <si>
    <t>91. 3</t>
  </si>
  <si>
    <t>91. 4</t>
  </si>
  <si>
    <t>91. 5</t>
  </si>
  <si>
    <t>91. 6</t>
  </si>
  <si>
    <t>Е11-200501-0101 1120-0501-0101 РСНБ РК 2015</t>
  </si>
  <si>
    <t>Заслонки воздушные или клапаны воздушные КВР с ручным приводом, диаметр до 250 мм. Установка</t>
  </si>
  <si>
    <t>93. 1</t>
  </si>
  <si>
    <t>93. 2</t>
  </si>
  <si>
    <t>93. 3</t>
  </si>
  <si>
    <t>93. 4</t>
  </si>
  <si>
    <t>93. 5</t>
  </si>
  <si>
    <t>93. 6</t>
  </si>
  <si>
    <t>С123-050310-0202 2305-0310-0202 РСНБ РК 2015</t>
  </si>
  <si>
    <t>С123-050310-0201 2305-0310-0201 РСНБ РК 2015</t>
  </si>
  <si>
    <t>С123-050301-1802 2305-0301-1802 РСНБ РК 2015</t>
  </si>
  <si>
    <t>С121-050201-0502 2105-0201-0502 РСНБ РК 2015</t>
  </si>
  <si>
    <t>С121-050103-0110 2105-0103-0110 РСНБ РК 2015</t>
  </si>
  <si>
    <t>С121-050103-0108 2105-0103-0108 РСНБ РК 2015</t>
  </si>
  <si>
    <t>Е11-130301-0406 1113-0301-0406 РСНБ РК 2015</t>
  </si>
  <si>
    <t>Поверхности металлические. Огрунтовка грунтовкой ГФ-021 за один раз</t>
  </si>
  <si>
    <t>102. 1</t>
  </si>
  <si>
    <t>Затраты труда рабочих-строителей(4,7=1424)</t>
  </si>
  <si>
    <t>102. 2</t>
  </si>
  <si>
    <t>102. 3</t>
  </si>
  <si>
    <t>112 С
(3105-0501-0101 РСНБ РК 2015)</t>
  </si>
  <si>
    <t>Автопогрузчики, 5 т</t>
  </si>
  <si>
    <t>102. 4</t>
  </si>
  <si>
    <t>1044 С
(3105-0402-0301 РСНБ РК 2015)</t>
  </si>
  <si>
    <t>Лебедки электрические тяговым усилием до 5,79 кН (0,59 т)</t>
  </si>
  <si>
    <t>102. 5</t>
  </si>
  <si>
    <t>102. 6</t>
  </si>
  <si>
    <t>2515 С
(3104-0301-0101 РСНБ РК 2015)</t>
  </si>
  <si>
    <t>Агрегаты окрасочные высокого давления для окраски поверхностей конструкций, 1 кВт</t>
  </si>
  <si>
    <t>102. 7</t>
  </si>
  <si>
    <t>146883 С
(2113-0704-3101 РСНБ РК 2015)</t>
  </si>
  <si>
    <t>102. 8</t>
  </si>
  <si>
    <t>149219 С
(2204-0101-0502 РСНБ РК 2015)</t>
  </si>
  <si>
    <t>Накладные расходы (Н10=69)</t>
  </si>
  <si>
    <t>Е11-150403-1002 1115-0403-1002 РСНБ РК 2015 Изм. и доп. вып. 12</t>
  </si>
  <si>
    <t>Поверхности (кроме кровель) металлические большие. Окраска масляная, количество окрасок 2</t>
  </si>
  <si>
    <t>м2 окрашиваемой поверхности</t>
  </si>
  <si>
    <t>103. 1</t>
  </si>
  <si>
    <t>103. 2</t>
  </si>
  <si>
    <t>103. 3</t>
  </si>
  <si>
    <t>1569 С
(3105-0602-0401 РСНБ РК 2015)</t>
  </si>
  <si>
    <t>Подъемники мачтовые, высота подъема 50 м</t>
  </si>
  <si>
    <t>103. 4</t>
  </si>
  <si>
    <t>103. 5</t>
  </si>
  <si>
    <t>103. 6</t>
  </si>
  <si>
    <t>149394 С
(2204-0603-0107 РСНБ РК 2015)</t>
  </si>
  <si>
    <t>103. 7</t>
  </si>
  <si>
    <t>249392 С
(2204-0201-0601 РСНБ РК 2015)</t>
  </si>
  <si>
    <t>Накладные расходы (Н10=80)</t>
  </si>
  <si>
    <t>Е11-260101-1801 1126-0101-1801 РСНБ РК 2015 Изм. и доп. вып. 13</t>
  </si>
  <si>
    <t>Поверхности плоские и криволинейные. Изоляция рулонным материалом из вспененного каучука</t>
  </si>
  <si>
    <t>м2 изолируемой поверхности</t>
  </si>
  <si>
    <t>104. 1</t>
  </si>
  <si>
    <t>104. 2</t>
  </si>
  <si>
    <t>104. 3</t>
  </si>
  <si>
    <t>104. 4</t>
  </si>
  <si>
    <t>135959 С
(2110-0502-1824 РСНБ РК 2015)</t>
  </si>
  <si>
    <t>104. 5</t>
  </si>
  <si>
    <t>140681 С
(2111-0403-6701 РСНБ РК 2015)</t>
  </si>
  <si>
    <t>104. 6</t>
  </si>
  <si>
    <t>147795 С
(2113-0816-3432 РСНБ РК 2015)</t>
  </si>
  <si>
    <t>Накладные расходы (Н10=76)</t>
  </si>
  <si>
    <t>С121-110403-5705 2111-0403-5705 РСНБ РК 2015</t>
  </si>
  <si>
    <t>ИТОГО ПРЯМЫЕ ЗАТРАТЫ ПО РАЗДЕЛУ 1</t>
  </si>
  <si>
    <t>Тенге</t>
  </si>
  <si>
    <t>В том числе:</t>
  </si>
  <si>
    <t>Стоимость оборудования -</t>
  </si>
  <si>
    <t>ВСЕГО, Стоимость оборудования -</t>
  </si>
  <si>
    <t>Стоимость монтажных работ -</t>
  </si>
  <si>
    <t>Материалы -</t>
  </si>
  <si>
    <t>Всего заработная плата -</t>
  </si>
  <si>
    <t>Накладные расходы -</t>
  </si>
  <si>
    <t>Сметная прибыль -</t>
  </si>
  <si>
    <t>ВСЕГО, Стоимость монтажных работ -</t>
  </si>
  <si>
    <t>Нормативная трудоемкость -</t>
  </si>
  <si>
    <t>чел.-ч</t>
  </si>
  <si>
    <t>Сметная заработная плата -</t>
  </si>
  <si>
    <t>Стоимость общестроительных работ -</t>
  </si>
  <si>
    <t>Стоимость материалов и конструкций -</t>
  </si>
  <si>
    <t>ВСЕГО, Стоимость общестроительных работ -</t>
  </si>
  <si>
    <t>Стоимость сантехнических работ -</t>
  </si>
  <si>
    <t>Сдача и испытание -</t>
  </si>
  <si>
    <t>ВСЕГО, Стоимость сантехнических работ -</t>
  </si>
  <si>
    <t>ИТОГО ПО РАЗДЕЛУ 1</t>
  </si>
  <si>
    <t>ИТОГО ПО ЛОКАЛЬНОЙ РЕСУРСНОЙ СМЕТЕ:</t>
  </si>
  <si>
    <t>Итого прямые затраты:</t>
  </si>
  <si>
    <t>в том числе:</t>
  </si>
  <si>
    <t>- зарплата рабочих-строителей</t>
  </si>
  <si>
    <t>- затраты на эксплуатацию машин</t>
  </si>
  <si>
    <t>- в том числе зарплата машинистов</t>
  </si>
  <si>
    <t>- материалов, изделий и конструкций</t>
  </si>
  <si>
    <t>- перевозка грузов</t>
  </si>
  <si>
    <t>- оборудование</t>
  </si>
  <si>
    <t>Накладные расходы</t>
  </si>
  <si>
    <t>ИТОГО:</t>
  </si>
  <si>
    <t>Сметная прибыль</t>
  </si>
  <si>
    <t>ИТОГО по смете:</t>
  </si>
  <si>
    <t>Составила</t>
  </si>
  <si>
    <t>Т.В.Кневец</t>
  </si>
  <si>
    <t>Форма ФГУ ГГЭ РФ</t>
  </si>
  <si>
    <t>(наименование стройки)</t>
  </si>
  <si>
    <t>ВЕДОМОСТЬ ОБЪЁМОВ РАБОТ</t>
  </si>
  <si>
    <t>(приложение к  локальному сметному расчету)</t>
  </si>
  <si>
    <t>№</t>
  </si>
  <si>
    <t>(наименование работ и затрат, наименование объекта)</t>
  </si>
  <si>
    <t>№ в ЛСР</t>
  </si>
  <si>
    <t>Наименование работ</t>
  </si>
  <si>
    <t>Единица
измерения</t>
  </si>
  <si>
    <t>Ссылка на чертежи, спецификации</t>
  </si>
  <si>
    <t>Формула расчета, расчет объемов работ и расхода материалов</t>
  </si>
  <si>
    <t>Е11-202501-0103
1120-2501-0103 РСНБ РК 2015 Изм. и доп. вып. 6</t>
  </si>
  <si>
    <t>Е11-202501-0101
1120-2501-0101 РСНБ РК 2015 Изм. и доп. вып. 6</t>
  </si>
  <si>
    <t>Е11-202701-0101
1120-2701-0101 РСНБ РК 2015</t>
  </si>
  <si>
    <t>Е11-202601-1608
1120-2601-1608 РСНБ РК 2015 Изм. и доп. вып. 10</t>
  </si>
  <si>
    <t>Е11-202601-1606
1120-2601-1606 РСНБ РК 2015 Изм. и доп. вып. 10</t>
  </si>
  <si>
    <t>Е11-202601-1603
1120-2601-1603 РСНБ РК 2015 Изм. и доп. вып. 10</t>
  </si>
  <si>
    <t>Е11-201401-0103
1120-1401-0103 РСНБ РК 2015</t>
  </si>
  <si>
    <t>Е11-201201-0101
1120-1201-0101 РСНБ РК 2015</t>
  </si>
  <si>
    <t>1,8</t>
  </si>
  <si>
    <t>Е11-202401-0104
1120-2401-0104 РСНБ РК 2015</t>
  </si>
  <si>
    <t>Е11-201501-0103
1120-1501-0103 РСНБ РК 2015</t>
  </si>
  <si>
    <t>2,8</t>
  </si>
  <si>
    <t>Е11-201501-0101
1120-1501-0101 РСНБ РК 2015</t>
  </si>
  <si>
    <t>0,6</t>
  </si>
  <si>
    <t>Е11-200401-0105
1120-0401-0105 РСНБ РК 2015</t>
  </si>
  <si>
    <t>Ц13-080301-0214
1308-0301-0214 РСНБ РК 2015 Изм. и доп. вып. 6</t>
  </si>
  <si>
    <t>Ц13-030110-0113
1303-0110-0113 РСНБ РК 2015</t>
  </si>
  <si>
    <t>Е11-200101-0316
1120-0101-0316 РСНБ РК 2015 Изм. и доп. вып. 11</t>
  </si>
  <si>
    <t>72,8</t>
  </si>
  <si>
    <t>Е11-200101-0313
1120-0101-0313 РСНБ РК 2015 Изм. и доп. вып. 11</t>
  </si>
  <si>
    <t>43,2</t>
  </si>
  <si>
    <t>Е11-200101-0312
1120-0101-0312 РСНБ РК 2015 Изм. и доп. вып. 11</t>
  </si>
  <si>
    <t>Е11-200101-0311
1120-0101-0311 РСНБ РК 2015 Изм. и доп. вып. 11</t>
  </si>
  <si>
    <t>382,4</t>
  </si>
  <si>
    <t>Е11-200101-0310
1120-0101-0310 РСНБ РК 2015 Изм. и доп. вып. 11</t>
  </si>
  <si>
    <t>454,4</t>
  </si>
  <si>
    <t>Е11-200101-0303
1120-0101-0303 РСНБ РК 2015 Изм. и доп. вып. 11</t>
  </si>
  <si>
    <t>7,4</t>
  </si>
  <si>
    <t>Е11-200101-0301
1120-0101-0301 РСНБ РК 2015 Изм. и доп. вып. 11</t>
  </si>
  <si>
    <t>5,02</t>
  </si>
  <si>
    <t>Е11-200101-0622
1120-0101-0622 РСНБ РК 2015 Изм. и доп. вып. 11</t>
  </si>
  <si>
    <t>155,6</t>
  </si>
  <si>
    <t>Е11-200301-0104
1120-0301-0104 РСНБ РК 2015 Изм. и доп. вып. 10</t>
  </si>
  <si>
    <t>Е11-200301-0101
1120-0301-0101 РСНБ РК 2015 Изм. и доп. вып. 10</t>
  </si>
  <si>
    <t>Е11-201001-0205
1120-1001-0205 РСНБ РК 2015</t>
  </si>
  <si>
    <t>Е11-201001-0203
1120-1001-0203 РСНБ РК 2015</t>
  </si>
  <si>
    <t>Е11-200401-0115
1120-0401-0115 РСНБ РК 2015</t>
  </si>
  <si>
    <t>Е11-200401-0107
1120-0401-0107 РСНБ РК 2015</t>
  </si>
  <si>
    <t>Е11-200501-0109
1120-0501-0109 РСНБ РК 2015</t>
  </si>
  <si>
    <t>Е11-200501-0108
1120-0501-0108 РСНБ РК 2015</t>
  </si>
  <si>
    <t>Е11-200501-0107
1120-0501-0107 РСНБ РК 2015</t>
  </si>
  <si>
    <t>Е11-200501-0106
1120-0501-0106 РСНБ РК 2015</t>
  </si>
  <si>
    <t>Е11-200301-0209
1120-0301-0209 РСНБ РК 2015</t>
  </si>
  <si>
    <t>Е11-200401-0102
1120-0401-0102 РСНБ РК 2015</t>
  </si>
  <si>
    <t>Е11-200501-0103
1120-0501-0103 РСНБ РК 2015</t>
  </si>
  <si>
    <t>Е11-200501-0101
1120-0501-0101 РСНБ РК 2015</t>
  </si>
  <si>
    <t>Е11-130301-0406
1113-0301-0406 РСНБ РК 2015</t>
  </si>
  <si>
    <t>120</t>
  </si>
  <si>
    <t>Е11-150403-1002
1115-0403-1002 РСНБ РК 2015 Изм. и доп. вып. 12</t>
  </si>
  <si>
    <t>Е11-260101-1801
1126-0101-1801 РСНБ РК 2015 Изм. и доп. вып. 13</t>
  </si>
  <si>
    <t>Форма 4</t>
  </si>
  <si>
    <t>Шифр стройки</t>
  </si>
  <si>
    <t>Т.287.2</t>
  </si>
  <si>
    <t>Шифр объекта</t>
  </si>
  <si>
    <t xml:space="preserve">ЛОКАЛЬНАЯ СМЕТА   № </t>
  </si>
  <si>
    <t>(Локальный сметный расчет)</t>
  </si>
  <si>
    <t xml:space="preserve"> (наименование работ и затрат)</t>
  </si>
  <si>
    <t>Сметная стоимость</t>
  </si>
  <si>
    <t>тыс.тенге</t>
  </si>
  <si>
    <t>Сметная заработная плата</t>
  </si>
  <si>
    <t>Нормативная трудоемкость</t>
  </si>
  <si>
    <t>тыс.чел-ч</t>
  </si>
  <si>
    <t>Составлен(а) в текущих ценах 1 квартала 2019 г.</t>
  </si>
  <si>
    <t>Шифр норм,
код ресурса</t>
  </si>
  <si>
    <t>Стоимость единицы, тенге</t>
  </si>
  <si>
    <t>Общая стоимость, тенге</t>
  </si>
  <si>
    <t>Накладные расходы, тенге</t>
  </si>
  <si>
    <t>Всего стоимость с НР и СП, 
тенге</t>
  </si>
  <si>
    <t>Всего</t>
  </si>
  <si>
    <t>эксплуатация машин</t>
  </si>
  <si>
    <t>материалы</t>
  </si>
  <si>
    <t>зарплата рабочих-строителей</t>
  </si>
  <si>
    <t>в т. ч. зарплата машинистов</t>
  </si>
  <si>
    <t>оборудование, мебель, инвентарь</t>
  </si>
  <si>
    <t xml:space="preserve">Сметная прибыль, тенге </t>
  </si>
  <si>
    <t xml:space="preserve">Камеры приточные, производительность до 31,5 тыс м3/час. Установка
</t>
  </si>
  <si>
    <t>НР - 98%; СП - 8%</t>
  </si>
  <si>
    <t xml:space="preserve">Приточный агрегат ПР 16000-20000/КЖ/G4/ВН-352/ВН-101/ШГ/АВТ-1/ЕТ18-002137-01 (аналог VENTUS VVS-180-R-FHHVS), правого исполнения, L 24500 м 3/ч
</t>
  </si>
  <si>
    <t>Отпускная цена - 5169642,86</t>
  </si>
  <si>
    <t xml:space="preserve">Приточный агрегат ПР 16000-20000/КЖ/G4/ВН-352/ВН-101/ШГ/АВТ-1/ЕТ18-002137-01 (аналог VENTUS VVS-180-L-FHHVS), левого исполнения, L 24500 м3/ч
</t>
  </si>
  <si>
    <t xml:space="preserve">Камеры приточные, производительность до 10 тыс м3/час. Установка
</t>
  </si>
  <si>
    <t xml:space="preserve">Приточный агрегат ПР 3000-5000/КЖ/G4/ВН-72/ШГ/АВТ-1/ЕТ18-002137-01 (аналог VENTUS VVS-055-R-FHVSЕ), правого исполнения, L 7200 м3/ч
</t>
  </si>
  <si>
    <t>Отпускная цена - 1537500,00</t>
  </si>
  <si>
    <t xml:space="preserve">Завеса воздушная. Монтаж
</t>
  </si>
  <si>
    <t xml:space="preserve">Завеса воздушная WING W200 EC с водяным теплообменником, L 4400 м3/ч, Q 39300 Вт (тепло), эл.двиг. N 0,26 кВт, в комплекте: набор креплений WING 150/200, контроллер (регулятор) WING ЕС с ЖК дисплеем
</t>
  </si>
  <si>
    <t>Отпускная цена - 290114,81</t>
  </si>
  <si>
    <t xml:space="preserve">Сплит-системы с внутренним блоком мощностью свыше 8 кВт. Установка на полу
</t>
  </si>
  <si>
    <t xml:space="preserve">Сплит-система напольного типа Almacom ACP-80N, N 9,6 кВт, L 4300 м3/ч, Q 31100 Вт (тепло), Q 28100 Вт (холод)
</t>
  </si>
  <si>
    <t>Отпускная цена - 1040178,57</t>
  </si>
  <si>
    <t xml:space="preserve">Сплит-системы с внутренним блоком мощностью до 5 кВт. Установка на полу
</t>
  </si>
  <si>
    <t xml:space="preserve">Сплит-система напольного типа Almacom ACP-36А, N 3,387 кВт, L 1160 м3/ч, Q 11500 Вт (тепло), Q 10500 Вт (холод)
</t>
  </si>
  <si>
    <t>Отпускная цена - 325892,86</t>
  </si>
  <si>
    <t xml:space="preserve">Сплит-системы с внутренним блоком мощностью до 5 кВт. Установка на стене
</t>
  </si>
  <si>
    <t xml:space="preserve">Сплит-система настенного типа Almacom ACP-18АS, N 1,665 кВт, L 930 м3/ч, Q 5650 Вт (тепло), Q 5350 Вт (холод)
</t>
  </si>
  <si>
    <t>Отпускная цена - 147321,43</t>
  </si>
  <si>
    <t xml:space="preserve">Вентиляторы радиальные, масса до 0,2 т. Установка
</t>
  </si>
  <si>
    <t>С123-050405-0137
2305-0405-0137 РСНБ РК 2015</t>
  </si>
  <si>
    <t xml:space="preserve">Вентиляторы радиальные, общепромышленные специального назначения, среднего давления коррозионностойкие из нержавеющей стали, марки ВЦ 14-46 (ВР-300-45) К №5, Р 11 кВт, n 1500 об/мин ГОСТ 5976-90
</t>
  </si>
  <si>
    <t>СП - 8%</t>
  </si>
  <si>
    <t xml:space="preserve">Вставки гибкие к радиальным вентиляторам. Установка
</t>
  </si>
  <si>
    <t>С123-050307-0508
2305-0307-0508 РСНБ РК 2015</t>
  </si>
  <si>
    <t xml:space="preserve">Вставки гибкие № 5 типа В к радиальным вентиляторам
</t>
  </si>
  <si>
    <t>С123-050307-0408
2305-0307-0408 РСНБ РК 2015</t>
  </si>
  <si>
    <t xml:space="preserve">Вставки гибкие № 5 типа Н к радиальным вентиляторам
</t>
  </si>
  <si>
    <t xml:space="preserve">Виброизолятор номер 41. Установка
</t>
  </si>
  <si>
    <t xml:space="preserve">Вентиляторы канальные, масса до 0,1 т. Установка
</t>
  </si>
  <si>
    <t>С123-050402-0120
2305-0402-0120 РСНБ РК 2015</t>
  </si>
  <si>
    <t xml:space="preserve">Вентиляторы канальные для прямоугольных воздуховодов из оцинкованной стали, марки ВКП-80-50-4 (380В), Р 3,70 кВт, n 1500 об/мин, Qmax 6960 м3/ч ГОСТ 7402-84
</t>
  </si>
  <si>
    <t>С123-050307-0416
2305-0307-0416 РСНБ РК 2015</t>
  </si>
  <si>
    <t xml:space="preserve">Вставки гибкие № 11,5 типа Н к вентиляторам
</t>
  </si>
  <si>
    <t xml:space="preserve">Вентиляторы канальные, масса до 0,025 т. Установка
</t>
  </si>
  <si>
    <t>С123-050402-0101
2305-0402-0101 РСНБ РК 2015</t>
  </si>
  <si>
    <t xml:space="preserve">Вентиляторы канальные для прямоугольных воздуховодов из оцинкованной стали, марки ВКП-40-20-4Е (220В), Р 0,33 кВт, n 1500 об/мин, Qmax 1250 м3/ч ГОСТ 7402-84
</t>
  </si>
  <si>
    <t>С123-050307-0410
2305-0307-0410 РСНБ РК 2015</t>
  </si>
  <si>
    <t xml:space="preserve">Вставки гибкие № 6,3 типа Н к вентиляторам
</t>
  </si>
  <si>
    <t xml:space="preserve">Вентиляторы осевые, масса до 0,025 т. Установка
</t>
  </si>
  <si>
    <t>С123-050403-0303
2305-0403-0303 РСНБ РК 2015</t>
  </si>
  <si>
    <t xml:space="preserve">Вентиляторы осевые с настенной панелью из оцинкованной стали, марки ВО 300-4Е-03 (220В), Р 0,09 кВт, n 1370 об/мин, Qmax 1900 м3/ч ГОСТ 11442-90
</t>
  </si>
  <si>
    <t>С123-050403-0301
2305-0403-0301 РСНБ РК 2015</t>
  </si>
  <si>
    <t xml:space="preserve">Вентиляторы осевые с настенной панелью из оцинкованной стали, марки ВО 200-4Е-03 (220В), Р 0,029 кВт, n 1460 об/мин, Qmax 490 м3/ч ГОСТ 11442-90
</t>
  </si>
  <si>
    <t>С123-050403-0201
2305-0403-0201 РСНБ РК 2015</t>
  </si>
  <si>
    <t xml:space="preserve">Вентилятор вытяжной с жалюзи EURO 4A ET,
</t>
  </si>
  <si>
    <t xml:space="preserve">Вентилятор вытяжной с жалюзи EURO 6A ET,
</t>
  </si>
  <si>
    <t xml:space="preserve">Выход стенной вытяжной с клапаном обратным, периметр до 1000 мм. Установка
</t>
  </si>
  <si>
    <t>С123-050306-1702
2305-0306-1702 РСНБ РК 2015</t>
  </si>
  <si>
    <t xml:space="preserve">Выход стенной вытяжной с клапаном обратным и фланцем 1515К10ФВ
</t>
  </si>
  <si>
    <t>С123-050306-1703
2305-0306-1703 РСНБ РК 2015</t>
  </si>
  <si>
    <t xml:space="preserve">Выход стенной вытяжной с клапаном обратным и фланцем 2121К16ФВ
</t>
  </si>
  <si>
    <t xml:space="preserve">Машина электрическая переменного тока, фланцевая с горизонтальным или вертикальным валом, поступающая в собранном виде, масса до 0,25 т. Подготовка к испытанию, сдаче под наладку и пуску, присоединение к электрической сети
</t>
  </si>
  <si>
    <t>НР - 72%; СП - 8%</t>
  </si>
  <si>
    <t xml:space="preserve">Таль ручная передвижная, грузоподъемность 3,2 т, высота подъема 3 м. Монтаж оборудования
</t>
  </si>
  <si>
    <t>НР - 61%; СП - 8%</t>
  </si>
  <si>
    <t>51-100401-0201
5110-0401-0201 РСНБ РК 2015</t>
  </si>
  <si>
    <t xml:space="preserve">Таль ручная шестеренная рычажная ТРП, грузоподъёмность 0,5 т, высота подъема 3 м
</t>
  </si>
  <si>
    <t xml:space="preserve">Воздуховоды класса Н (нормальные) из оцинкованной стали, толщина 0,9 мм, периметр до 5200 мм. Прокладка
</t>
  </si>
  <si>
    <t xml:space="preserve">Воздуховоды класса Н (нормальные) из оцинкованной стали, толщина 0,7 мм, периметр до 3600 мм. Прокладка
</t>
  </si>
  <si>
    <t xml:space="preserve">Воздуховоды класса Н (нормальные) из оцинкованной стали, толщина 0,7 мм, периметр до 3200 мм. Прокладка
</t>
  </si>
  <si>
    <t xml:space="preserve">Воздуховоды класса Н (нормальные) из оцинкованной стали, толщина 0,7 мм, периметр до 2400 мм. Прокладка
</t>
  </si>
  <si>
    <t xml:space="preserve">Воздуховоды класса Н (нормальные) из оцинкованной стали, толщина 0,7 мм, периметр до 1600 мм. Прокладка
</t>
  </si>
  <si>
    <t xml:space="preserve">Воздуховоды класса Н (нормальные) из оцинкованной стали, толщина 0,5 мм, периметр до 800, 1000 мм. Прокладка
</t>
  </si>
  <si>
    <t xml:space="preserve">Воздуховоды класса Н (нормальные) из оцинкованной стали, толщина 0,5 мм, диаметр до 200 мм. Прокладка
</t>
  </si>
  <si>
    <t xml:space="preserve">Фасонные части воздуховодов (отводы, переходы, тройники, врезки) класса Н (нормальные) из оцинкованной стали, толщина 0,9 мм. Прокладка
</t>
  </si>
  <si>
    <t xml:space="preserve">Воздуховоды класса П (плотные) из коррозионностойкой стали, толщина 1,4 мм, диаметр до 1800 мм. Прокладка
</t>
  </si>
  <si>
    <t xml:space="preserve">Фасонные части воздуховодов (отводы, переходы, тройники, врезки) класса П (плотные) из коррозионностойкой стали, толщина 1,4 мм. Прокладка
</t>
  </si>
  <si>
    <t xml:space="preserve">Решетки жалюзийные, площадь в свету до 2,5 м2. Установка
</t>
  </si>
  <si>
    <t>С123-050306-2269
2305-0306-2269 РСНБ РК 2015</t>
  </si>
  <si>
    <t xml:space="preserve">Декоративные алюминиевые решетки, размерами 1600 мм х 1000 мм
</t>
  </si>
  <si>
    <t xml:space="preserve">Решетки жалюзийные, площадь в свету до 0,5 м2. Установка
</t>
  </si>
  <si>
    <t>С123-050306-2259
2305-0306-2259 РСНБ РК 2015</t>
  </si>
  <si>
    <t xml:space="preserve">Декоративные алюминиевые решетки, размерами 1000 мм х 500 мм
</t>
  </si>
  <si>
    <t>С123-050306-2013
2305-0306-2013 РСНБ РК 2015</t>
  </si>
  <si>
    <t xml:space="preserve">Декоративные алюминиевые решетки, размерами 500 мм х 500 мм
</t>
  </si>
  <si>
    <t>С123-050306-1877
2305-0306-1877 РСНБ РК 2015</t>
  </si>
  <si>
    <t xml:space="preserve">Декоративные алюминиевые решетки, размерами 250 мм х 250 мм
</t>
  </si>
  <si>
    <t>С123-050306-1853
2305-0306-1853 РСНБ РК 2015</t>
  </si>
  <si>
    <t xml:space="preserve">Декоративные алюминиевые решетки, размерами 200 мм х 200 мм
</t>
  </si>
  <si>
    <t xml:space="preserve">Глушители шума вентиляционных установок, трубчатые типа ГТП сечением 800х500 мм. Установка
</t>
  </si>
  <si>
    <t xml:space="preserve">Глушители шума вентиляционных установок, трубчатые типа ГТП сечением 400х200 мм. Установка
</t>
  </si>
  <si>
    <t xml:space="preserve">Клапаны огнезадерживающие, периметр до 1600 мм. Установка
</t>
  </si>
  <si>
    <t>С123-050302-0101
2305-0302-0101 РСНБ РК 2015</t>
  </si>
  <si>
    <t xml:space="preserve">Клапаны огнезадерживающие прямоугольные КОЗП-2 типа Лиссант, размерами 400 мм х 300 мм, предел огнестойкости EI 90
</t>
  </si>
  <si>
    <t xml:space="preserve">Клапаны обратные, периметр до 2400 мм. Установка
</t>
  </si>
  <si>
    <t>С123-050302-0403
2305-0302-0403 РСНБ РК 2015</t>
  </si>
  <si>
    <t xml:space="preserve">Клапаны обратные из оцинкованной стали прямоугольного сечения в горизонтальном или вертикальном воздуховоде марки КОП3, сечением 500х600 мм
</t>
  </si>
  <si>
    <t xml:space="preserve">Клапаны обратные из оцинкованной стали прямоугольного сечения в горизонтальном или вертикальном воздуховоде марки КОП3, сечением 500х500 мм
</t>
  </si>
  <si>
    <t xml:space="preserve">Заслонки воздушные или клапаны воздушные КВР с ручным приводом, периметр до 4000 мм. Установка
</t>
  </si>
  <si>
    <t>С123-050302-2219
2305-0302-2219 РСНБ РК 2015</t>
  </si>
  <si>
    <t xml:space="preserve">Заслонки воздушные прямоугольные общепромышленные с ручным управлением КВК, размерами 1000 мм х 600 мм
</t>
  </si>
  <si>
    <t>С123-050302-2172
2305-0302-2172 РСНБ РК 2015</t>
  </si>
  <si>
    <t xml:space="preserve">Заслонки воздушные прямоугольные общепромышленные с ручным управлением КВК, размерами 800 мм х 500 мм
</t>
  </si>
  <si>
    <t xml:space="preserve">Заслонки воздушные или клапаны воздушные КВР с ручным приводом, периметр до 2400 мм. Установка
</t>
  </si>
  <si>
    <t>С123-050302-2168
2305-0302-2168 РСНБ РК 2015</t>
  </si>
  <si>
    <t xml:space="preserve">Заслонки воздушные прямоугольные общепромышленные с ручным управлением КВК, размерами 600 мм х 500 мм
</t>
  </si>
  <si>
    <t>С123-050302-2166
2305-0302-2166 РСНБ РК 2015</t>
  </si>
  <si>
    <t xml:space="preserve">Заслонки воздушные прямоугольные общепромышленные с ручным управлением КВК, размерами 500 мм х 500 мм
</t>
  </si>
  <si>
    <t>С123-050302-2128
2305-0302-2128 РСНБ РК 2015</t>
  </si>
  <si>
    <t xml:space="preserve">Заслонки воздушные прямоугольные общепромышленные с ручным управлением КВК, размерами 500 мм х 400 мм
</t>
  </si>
  <si>
    <t xml:space="preserve">Заслонки воздушные или клапаны воздушные КВР с ручным приводом, периметр до 1600 мм. Установка
</t>
  </si>
  <si>
    <t>С123-050302-2083
2305-0302-2083 РСНБ РК 2015</t>
  </si>
  <si>
    <t xml:space="preserve">Заслонки воздушные прямоугольные общепромышленные с ручным управлением КВК, размерами 400 мм х 300 мм
</t>
  </si>
  <si>
    <t>С123-050302-2045
2305-0302-2045 РСНБ РК 2015</t>
  </si>
  <si>
    <t xml:space="preserve">Заслонки воздушные прямоугольные общепромышленные с ручным управлением КВК, размерами 400 мм х 200 мм
</t>
  </si>
  <si>
    <t xml:space="preserve">Заслонки воздушные или клапаны воздушные КВР с ручным приводом, периметр до 1000 мм. Установка
</t>
  </si>
  <si>
    <t>С123-050302-2041
2305-0302-2041 РСНБ РК 2015</t>
  </si>
  <si>
    <t xml:space="preserve">Заслонки воздушные прямоугольные общепромышленные с ручным управлением КВК, размерами 200 мм х 200 мм
</t>
  </si>
  <si>
    <t xml:space="preserve">Диффузор потолочный, с регулятором. Установка
</t>
  </si>
  <si>
    <t>С123-050301-1405
2305-0301-1405 РСНБ РК 2015</t>
  </si>
  <si>
    <t xml:space="preserve">Диффузор потолочный с регулятором расхода воздуха ДПр4-600х600
</t>
  </si>
  <si>
    <t>С123-050301-1404
2305-0301-1404 РСНБ РК 2015</t>
  </si>
  <si>
    <t xml:space="preserve">Диффузор потолочный с регулятором расхода воздуха ДПр4-450х450
</t>
  </si>
  <si>
    <t>С123-050301-1403
2305-0301-1403 РСНБ РК 2015</t>
  </si>
  <si>
    <t xml:space="preserve">Диффузор потолочный с регулятором расхода воздуха ДПр3-450х450
</t>
  </si>
  <si>
    <t>С123-050301-1402
2305-0301-1402 РСНБ РК 2015</t>
  </si>
  <si>
    <t xml:space="preserve">Диффузор потолочный с регулятором расхода воздуха ДПр4-300х300
</t>
  </si>
  <si>
    <t xml:space="preserve">Решетки регулирующие марки РВр-1, размер 500х500 мм
</t>
  </si>
  <si>
    <t xml:space="preserve">Решетки регулирующие марки РВр-1, размер 500х300 мм
</t>
  </si>
  <si>
    <t xml:space="preserve">Решетки регулирующие марки РВр-1, размер 300х300 мм
</t>
  </si>
  <si>
    <t xml:space="preserve">Решетки регулирующие марки РВр-1, размер 300х200 мм
</t>
  </si>
  <si>
    <t xml:space="preserve">Решетки регулирующие марки РВр-1, размер 300х100 мм
</t>
  </si>
  <si>
    <t xml:space="preserve">Решетки регулирующие марки РВр-1, размер 200х200 мм
</t>
  </si>
  <si>
    <t xml:space="preserve">Решетки регулирующие марки РВр-1, размер 200х150 мм
</t>
  </si>
  <si>
    <t>С123-050301-0502
2305-0301-0502 РСНБ РК 2015</t>
  </si>
  <si>
    <t xml:space="preserve">Заглушки питометражных лючков
</t>
  </si>
  <si>
    <t xml:space="preserve">Клапаны обратные, диаметр до 560 мм. Установка
</t>
  </si>
  <si>
    <t>С123-050310-0206
2305-0310-0206 РСНБ РК 2015</t>
  </si>
  <si>
    <t xml:space="preserve">Клапаны обратные круглые КО-03, из нержавеющей стали, диаметром 500 мм
</t>
  </si>
  <si>
    <t xml:space="preserve">Заслонки воздушные или клапаны воздушные КВР с ручным приводом, диаметр до 560 мм. Установка
</t>
  </si>
  <si>
    <t xml:space="preserve">Заслонки воздушные круглые с ручным управлением Р500Р, диаметром 500 мм, из нержавеющей стали
</t>
  </si>
  <si>
    <t xml:space="preserve">Заслонки воздушные или клапаны воздушные КВР с ручным приводом, диаметр до 250 мм. Установка
</t>
  </si>
  <si>
    <t>С123-050310-0202
2305-0310-0202 РСНБ РК 2015</t>
  </si>
  <si>
    <t xml:space="preserve">Заслонки воздушные круглые с ручным управлением Р250Р, диаметром 250 мм, из нержавеющей стали
</t>
  </si>
  <si>
    <t>С123-050310-0201
2305-0310-0201 РСНБ РК 2015</t>
  </si>
  <si>
    <t xml:space="preserve">Заслонки воздушные круглые с ручным управлением Р200Р, диаметром 200 мм, из нержавеющей стали
</t>
  </si>
  <si>
    <t xml:space="preserve">Заслонки воздушные круглые с ручным управлением Р160Р, диаметром 160 мм, из нержавеющей стали
</t>
  </si>
  <si>
    <t xml:space="preserve">Заслонки воздушные круглые с ручным управлением Р125Р, диаметром 125 мм, из нержавеющей стали
</t>
  </si>
  <si>
    <t>С123-050301-1802
2305-0301-1802 РСНБ РК 2015</t>
  </si>
  <si>
    <t xml:space="preserve">Средства для крепления воздуховодов: подвески СТД6208, СТД6209, СТД6210
</t>
  </si>
  <si>
    <t>С121-050201-0502
2105-0201-0502 РСНБ РК 2015</t>
  </si>
  <si>
    <t xml:space="preserve">Уголок стальной горячекатаный равнополочный из углеродистой стали обыкновенного качества, ширина полки от 40 до 125 мм, толщиной от 2 до 16 мм ГОСТ 535-2005
</t>
  </si>
  <si>
    <t>С121-050103-0110
2105-0103-0110 РСНБ РК 2015</t>
  </si>
  <si>
    <t xml:space="preserve">Прокат толстолистовой горячекатаный с обрезными кромками из коррозионно-стойкой и жаростойкой стали марки 12Х18Н10Т толщиной 4 мм ГОСТ 7350-77 (ГОСТ 19903-74)
</t>
  </si>
  <si>
    <t>С121-050103-0108
2105-0103-0108 РСНБ РК 2015</t>
  </si>
  <si>
    <t xml:space="preserve">Прокат тонколистовой горячекатаный с обрезными кромками из коррозионно-стойкой и жаростойкой стали марки 12Х18Н10Т толщиной 3 мм ГОСТ 5582-75 (ГОСТ 19903-74)
</t>
  </si>
  <si>
    <t xml:space="preserve">Поверхности металлические. Огрунтовка грунтовкой ГФ-021 за один раз
</t>
  </si>
  <si>
    <t>НР - 69%; СП - 8%</t>
  </si>
  <si>
    <t xml:space="preserve">Поверхности (кроме кровель) металлические большие. Окраска масляная, количество окрасок 2
</t>
  </si>
  <si>
    <t>НР - 80%; СП - 8%</t>
  </si>
  <si>
    <t xml:space="preserve">Поверхности плоские и криволинейные. Изоляция рулонным материалом из вспененного каучука
</t>
  </si>
  <si>
    <t>НР - 76%; СП - 8%</t>
  </si>
  <si>
    <t>С121-110403-5705
2111-0403-5705 РСНБ РК 2015</t>
  </si>
  <si>
    <t xml:space="preserve">Рулонная изоляция из вспененного каучука самоклеящаяся с покрытием из алюминиевой фольги, армированной стеклосеткой, температурой применения от -30°С до +80°С, коэффициентом теплопроводности 0,038 Вт/(м·К) при +20°С, сопротивлением диффузии водяного пара больше или равно 3000, толщиной 25 мм ГОСТ 16381-77
</t>
  </si>
  <si>
    <t>Заготов.складские расходы</t>
  </si>
  <si>
    <t>ВСЕГО, Стоимость оборудования</t>
  </si>
  <si>
    <t>Стоимость монтажных работ</t>
  </si>
  <si>
    <t>Материалы</t>
  </si>
  <si>
    <t>Всего заработная плата</t>
  </si>
  <si>
    <t>ВСЕГО, Стоимость монтажных работ</t>
  </si>
  <si>
    <t>Стоимость общестроительных работ</t>
  </si>
  <si>
    <t>Стоимость материалов и конструкций</t>
  </si>
  <si>
    <t>ВСЕГО, Стоимость общестроительных работ</t>
  </si>
  <si>
    <t>Стоимость сантехнических работ</t>
  </si>
  <si>
    <t>Сдача и испытание</t>
  </si>
  <si>
    <t>ВСЕГО, Стоимость сантехнических работ</t>
  </si>
  <si>
    <t>ИТОГО ПО СМЕТЕ:</t>
  </si>
  <si>
    <t>В ТОМ ЧИСЛЕ:</t>
  </si>
  <si>
    <t>- Зарплата рабочих строителей</t>
  </si>
  <si>
    <t>- Затраты на эксплуатацию машин</t>
  </si>
  <si>
    <t>- Материалов, изделий и конструкций</t>
  </si>
  <si>
    <t>- Оборудование, инвентарь</t>
  </si>
  <si>
    <t>- Накладные расходы</t>
  </si>
  <si>
    <t>- Сметная прибыль</t>
  </si>
  <si>
    <t>Форма 4А' АВС-4</t>
  </si>
  <si>
    <t xml:space="preserve"> ЛОКАЛЬНЫЙ   РЕСУРСНЫЙ   СМЕТНЫЙ   РАСЧЕТ</t>
  </si>
  <si>
    <t>(локальная смета)</t>
  </si>
  <si>
    <t>Составлен в текущих ценах 1 квартала 2019 г.</t>
  </si>
  <si>
    <t>тенге</t>
  </si>
  <si>
    <t xml:space="preserve">Шифр ресурсов </t>
  </si>
  <si>
    <t>Код 
АВС</t>
  </si>
  <si>
    <t>Наименование ресурсов, оборудования, конструкций, изделий и  деталей</t>
  </si>
  <si>
    <t>Количество единиц</t>
  </si>
  <si>
    <t>на единицу</t>
  </si>
  <si>
    <t>общая</t>
  </si>
  <si>
    <t>ТРУДОВЫЕ РЕСУРСЫ</t>
  </si>
  <si>
    <t>СТРОИТЕЛЬНЫЕ МАШИНЫ И МЕХАНИЗМЫ</t>
  </si>
  <si>
    <t>3301-0201-0101</t>
  </si>
  <si>
    <t>2509</t>
  </si>
  <si>
    <t>3105-0102-0102</t>
  </si>
  <si>
    <t>762</t>
  </si>
  <si>
    <t>3105-0602-1101</t>
  </si>
  <si>
    <t>1947</t>
  </si>
  <si>
    <t>3106-0103-0501</t>
  </si>
  <si>
    <t>2016</t>
  </si>
  <si>
    <t>3105-0402-0205</t>
  </si>
  <si>
    <t>969</t>
  </si>
  <si>
    <t>3403-0302-0301</t>
  </si>
  <si>
    <t>521</t>
  </si>
  <si>
    <t>3105-0102-0302</t>
  </si>
  <si>
    <t>766</t>
  </si>
  <si>
    <t>3105-0402-0303</t>
  </si>
  <si>
    <t>1197</t>
  </si>
  <si>
    <t>3104-0301-0101</t>
  </si>
  <si>
    <t>2515</t>
  </si>
  <si>
    <t>3403-0302-0101</t>
  </si>
  <si>
    <t>2875</t>
  </si>
  <si>
    <t>3401-0301-0101</t>
  </si>
  <si>
    <t>2647</t>
  </si>
  <si>
    <t>3403-0202-0201</t>
  </si>
  <si>
    <t>1146</t>
  </si>
  <si>
    <t>3105-0501-0101</t>
  </si>
  <si>
    <t>112</t>
  </si>
  <si>
    <t>3403-0302-0501</t>
  </si>
  <si>
    <t>2216</t>
  </si>
  <si>
    <t>3105-0602-0401</t>
  </si>
  <si>
    <t>1569</t>
  </si>
  <si>
    <t>3403-0102-0101</t>
  </si>
  <si>
    <t>1523</t>
  </si>
  <si>
    <t>3105-0402-0301</t>
  </si>
  <si>
    <t>1044</t>
  </si>
  <si>
    <t>ИТОГО СТРОИТЕЛЬНЫЕ МАШИНЫ И МЕХАНИЗМЫ</t>
  </si>
  <si>
    <t>В Т.Ч. ЗАРАБОТНАЯ ПЛАТА МАШИНИСТОВ:</t>
  </si>
  <si>
    <t>СТРОИТЕЛЬНЫЕ МАТЕРИАЛЫ И КОНСТРУКЦИИ</t>
  </si>
  <si>
    <t>188100</t>
  </si>
  <si>
    <t>188082</t>
  </si>
  <si>
    <t>259434</t>
  </si>
  <si>
    <t>259233</t>
  </si>
  <si>
    <t>188083</t>
  </si>
  <si>
    <t>140601</t>
  </si>
  <si>
    <t>259163</t>
  </si>
  <si>
    <t>281433</t>
  </si>
  <si>
    <t>188242</t>
  </si>
  <si>
    <t>273712</t>
  </si>
  <si>
    <t>270180</t>
  </si>
  <si>
    <t>125536</t>
  </si>
  <si>
    <t>273502</t>
  </si>
  <si>
    <t>144746</t>
  </si>
  <si>
    <t>147667</t>
  </si>
  <si>
    <t>125538</t>
  </si>
  <si>
    <t>270186</t>
  </si>
  <si>
    <t>188168</t>
  </si>
  <si>
    <t>259144</t>
  </si>
  <si>
    <t>188129</t>
  </si>
  <si>
    <t>139716</t>
  </si>
  <si>
    <t>279805</t>
  </si>
  <si>
    <t>147182</t>
  </si>
  <si>
    <t>135959</t>
  </si>
  <si>
    <t>273934</t>
  </si>
  <si>
    <t>259231</t>
  </si>
  <si>
    <t>146125</t>
  </si>
  <si>
    <t>270064</t>
  </si>
  <si>
    <t>270102</t>
  </si>
  <si>
    <t>188081</t>
  </si>
  <si>
    <t>188153</t>
  </si>
  <si>
    <t>270142</t>
  </si>
  <si>
    <t>140681</t>
  </si>
  <si>
    <t>144748</t>
  </si>
  <si>
    <t>249392</t>
  </si>
  <si>
    <t>188076</t>
  </si>
  <si>
    <t>270228</t>
  </si>
  <si>
    <t>135857</t>
  </si>
  <si>
    <t>279845</t>
  </si>
  <si>
    <t>154779</t>
  </si>
  <si>
    <t>270182</t>
  </si>
  <si>
    <t>146704</t>
  </si>
  <si>
    <t>128549</t>
  </si>
  <si>
    <t>149219</t>
  </si>
  <si>
    <t>147341</t>
  </si>
  <si>
    <t>242966</t>
  </si>
  <si>
    <t>270060</t>
  </si>
  <si>
    <t>147568</t>
  </si>
  <si>
    <t>273592</t>
  </si>
  <si>
    <t>273568</t>
  </si>
  <si>
    <t>149394</t>
  </si>
  <si>
    <t>147001</t>
  </si>
  <si>
    <t>147183</t>
  </si>
  <si>
    <t>144757</t>
  </si>
  <si>
    <t>251467</t>
  </si>
  <si>
    <t>147795</t>
  </si>
  <si>
    <t>147338</t>
  </si>
  <si>
    <t>251491</t>
  </si>
  <si>
    <t>102636</t>
  </si>
  <si>
    <t>249394</t>
  </si>
  <si>
    <t>146883</t>
  </si>
  <si>
    <t>102634</t>
  </si>
  <si>
    <t>249486</t>
  </si>
  <si>
    <t>271996</t>
  </si>
  <si>
    <t>145978</t>
  </si>
  <si>
    <t>150364</t>
  </si>
  <si>
    <t>149395</t>
  </si>
  <si>
    <t>147172</t>
  </si>
  <si>
    <t>145785</t>
  </si>
  <si>
    <t>249083</t>
  </si>
  <si>
    <t>147084</t>
  </si>
  <si>
    <t>147347</t>
  </si>
  <si>
    <t>147045</t>
  </si>
  <si>
    <t>147047</t>
  </si>
  <si>
    <t>146045</t>
  </si>
  <si>
    <t>147307</t>
  </si>
  <si>
    <t>ИТОГО СТРОИТЕЛЬНЫЕ МАТЕРИАЛЫ И КОНСТРУКЦИИ</t>
  </si>
  <si>
    <t>ОБОРУДОВАНИЕ, МЕБЕЛЬ И ИНВЕНТАРЬ (ПОСТАВКА ПОДРЯДЧИКА)</t>
  </si>
  <si>
    <t>51-100401-0201</t>
  </si>
  <si>
    <t>ИТОГО ОБОРУДОВАНИЕ, МЕБЕЛЬ И ИНВЕНТАРЬ (ПОСТАВКА ПОДРЯДЧИКА)</t>
  </si>
  <si>
    <t>ИТОГО ПРЯМЫЕ ЗАТРАТЫ</t>
  </si>
  <si>
    <t>ИТОГО С НАКЛАДНЫМИ РАСХОДАМИ</t>
  </si>
  <si>
    <t>ИТОГО ПО ЛОКАЛЬНОМУ РЕСУРСНОМУ СМЕТНОМУ РАСЧЕТУ</t>
  </si>
  <si>
    <t>Форма 4рс АВС-4</t>
  </si>
  <si>
    <t xml:space="preserve"> РЕСУРСНАЯ  СМЕТА</t>
  </si>
  <si>
    <t xml:space="preserve">Приложение к смете № </t>
  </si>
  <si>
    <t>Код ресурса АВС                  и признак</t>
  </si>
  <si>
    <t>Шифр        ресурса</t>
  </si>
  <si>
    <t>Сметная            цена                    на единицу</t>
  </si>
  <si>
    <t>Отпускная           цена                  на единицу</t>
  </si>
  <si>
    <t>Транспортные расходы                на единицу</t>
  </si>
  <si>
    <t>Стоимость (Всего)</t>
  </si>
  <si>
    <t>обоснование</t>
  </si>
  <si>
    <t>всего</t>
  </si>
  <si>
    <t>Эксплуатация машин</t>
  </si>
  <si>
    <t>Зарплата машинистов</t>
  </si>
  <si>
    <t>2509С</t>
  </si>
  <si>
    <t>-</t>
  </si>
  <si>
    <t>762С</t>
  </si>
  <si>
    <t>1947С</t>
  </si>
  <si>
    <t>2016С</t>
  </si>
  <si>
    <t>969С</t>
  </si>
  <si>
    <t>521С</t>
  </si>
  <si>
    <t>766С</t>
  </si>
  <si>
    <t>1197С</t>
  </si>
  <si>
    <t>2515С</t>
  </si>
  <si>
    <t>2875С</t>
  </si>
  <si>
    <t>2647С</t>
  </si>
  <si>
    <t>1146С</t>
  </si>
  <si>
    <t>112С</t>
  </si>
  <si>
    <t>2216С</t>
  </si>
  <si>
    <t>1569С</t>
  </si>
  <si>
    <t>1523С</t>
  </si>
  <si>
    <t>1044С</t>
  </si>
  <si>
    <t>Всего строительные машины и механизмы</t>
  </si>
  <si>
    <t>188100С</t>
  </si>
  <si>
    <t>188082С</t>
  </si>
  <si>
    <t>259434С</t>
  </si>
  <si>
    <t>259233С</t>
  </si>
  <si>
    <t>188083С</t>
  </si>
  <si>
    <t>140601С</t>
  </si>
  <si>
    <t>259163С</t>
  </si>
  <si>
    <t>281433С</t>
  </si>
  <si>
    <t>188242С</t>
  </si>
  <si>
    <t>273712С</t>
  </si>
  <si>
    <t>270180С</t>
  </si>
  <si>
    <t>125536С</t>
  </si>
  <si>
    <t>273502С</t>
  </si>
  <si>
    <t>144746С</t>
  </si>
  <si>
    <t>147667С</t>
  </si>
  <si>
    <t>125538С</t>
  </si>
  <si>
    <t>270186С</t>
  </si>
  <si>
    <t>188168С</t>
  </si>
  <si>
    <t>259144С</t>
  </si>
  <si>
    <t>188129С</t>
  </si>
  <si>
    <t>139716С</t>
  </si>
  <si>
    <t>279805С</t>
  </si>
  <si>
    <t>147182С</t>
  </si>
  <si>
    <t>135959С</t>
  </si>
  <si>
    <t>273934С</t>
  </si>
  <si>
    <t>259231С</t>
  </si>
  <si>
    <t>146125С</t>
  </si>
  <si>
    <t>270064С</t>
  </si>
  <si>
    <t>270102С</t>
  </si>
  <si>
    <t>188081С</t>
  </si>
  <si>
    <t>188153С</t>
  </si>
  <si>
    <t>270142С</t>
  </si>
  <si>
    <t>140681С</t>
  </si>
  <si>
    <t>144748С</t>
  </si>
  <si>
    <t>249392С</t>
  </si>
  <si>
    <t>188076С</t>
  </si>
  <si>
    <t>270228С</t>
  </si>
  <si>
    <t>135857С</t>
  </si>
  <si>
    <t>279845С</t>
  </si>
  <si>
    <t>154779С</t>
  </si>
  <si>
    <t>270182С</t>
  </si>
  <si>
    <t>146704С</t>
  </si>
  <si>
    <t>128549С</t>
  </si>
  <si>
    <t>149219С</t>
  </si>
  <si>
    <t>147341С</t>
  </si>
  <si>
    <t>242966С</t>
  </si>
  <si>
    <t>270060С</t>
  </si>
  <si>
    <t>147568С</t>
  </si>
  <si>
    <t>273592С</t>
  </si>
  <si>
    <t>273568С</t>
  </si>
  <si>
    <t>149394С</t>
  </si>
  <si>
    <t>147001С</t>
  </si>
  <si>
    <t>147183С</t>
  </si>
  <si>
    <t>144757С</t>
  </si>
  <si>
    <t>251467С</t>
  </si>
  <si>
    <t>147795С</t>
  </si>
  <si>
    <t>147338С</t>
  </si>
  <si>
    <t>251491С</t>
  </si>
  <si>
    <t>102636С</t>
  </si>
  <si>
    <t>106</t>
  </si>
  <si>
    <t>249394С</t>
  </si>
  <si>
    <t>107</t>
  </si>
  <si>
    <t>146883С</t>
  </si>
  <si>
    <t>108</t>
  </si>
  <si>
    <t>102634С</t>
  </si>
  <si>
    <t>109</t>
  </si>
  <si>
    <t>249486С</t>
  </si>
  <si>
    <t>110</t>
  </si>
  <si>
    <t>271996С</t>
  </si>
  <si>
    <t>111</t>
  </si>
  <si>
    <t>145978С</t>
  </si>
  <si>
    <t>150364С</t>
  </si>
  <si>
    <t>113</t>
  </si>
  <si>
    <t>149395С</t>
  </si>
  <si>
    <t>114</t>
  </si>
  <si>
    <t>147172С</t>
  </si>
  <si>
    <t>115</t>
  </si>
  <si>
    <t>145785С</t>
  </si>
  <si>
    <t>116</t>
  </si>
  <si>
    <t>249083С</t>
  </si>
  <si>
    <t>117</t>
  </si>
  <si>
    <t>147084С</t>
  </si>
  <si>
    <t>118</t>
  </si>
  <si>
    <t>147347С</t>
  </si>
  <si>
    <t>119</t>
  </si>
  <si>
    <t>147045С</t>
  </si>
  <si>
    <t>147047С</t>
  </si>
  <si>
    <t>121</t>
  </si>
  <si>
    <t>146045С</t>
  </si>
  <si>
    <t>122</t>
  </si>
  <si>
    <t>147307С</t>
  </si>
  <si>
    <t>Всего строительные материалы и конструкции</t>
  </si>
  <si>
    <t>123</t>
  </si>
  <si>
    <t>124</t>
  </si>
  <si>
    <t>125</t>
  </si>
  <si>
    <t>126</t>
  </si>
  <si>
    <t>127</t>
  </si>
  <si>
    <t>128</t>
  </si>
  <si>
    <t>129</t>
  </si>
  <si>
    <t>130</t>
  </si>
  <si>
    <t>Всего оборудование, мебель и инвентарь (поставка подрядчика)</t>
  </si>
  <si>
    <t>q[3]</t>
  </si>
  <si>
    <t>q[4]</t>
  </si>
  <si>
    <t>q[5]</t>
  </si>
  <si>
    <t>q[6]#</t>
  </si>
  <si>
    <t>q[7]#</t>
  </si>
  <si>
    <t>q[8]#</t>
  </si>
  <si>
    <t>q[9]#</t>
  </si>
  <si>
    <t>q[10]#</t>
  </si>
  <si>
    <t>Форма 4Т АВС</t>
  </si>
  <si>
    <t>наименование (объекта) стройки (предприятия, здания, сооружения)</t>
  </si>
  <si>
    <r>
      <t xml:space="preserve">Сводка стоимости затрат труда </t>
    </r>
    <r>
      <rPr>
        <sz val="12"/>
        <rFont val="Times New Roman Cyr"/>
        <family val="1"/>
        <charset val="204"/>
      </rPr>
      <t xml:space="preserve">   № </t>
    </r>
  </si>
  <si>
    <t xml:space="preserve">                   </t>
  </si>
  <si>
    <t>(наименование работ, наименование объекта)</t>
  </si>
  <si>
    <t>тыс.тенг</t>
  </si>
  <si>
    <t>2223</t>
  </si>
  <si>
    <t>Шифр ресурсов</t>
  </si>
  <si>
    <t>Наименование трудовых ресурсов</t>
  </si>
  <si>
    <t>ИТОГО ПО СВОДКЕ СТОИМОСТИ ЗАТРАТ ТРУДА, СОСТАВЛЕННОЙ</t>
  </si>
  <si>
    <t>НА ОСНОВЕ ЛОКАЛЬНОГО СМЕТНОГО РАСЧЕТА № 02-02-04 (793600)</t>
  </si>
  <si>
    <t>АВС 000001</t>
  </si>
  <si>
    <t>Затраты труда рабочих-строителей</t>
  </si>
  <si>
    <t>(1363,67)</t>
  </si>
  <si>
    <t>в т.ч. затраты труда строителей по разрядам:</t>
  </si>
  <si>
    <t>1.1</t>
  </si>
  <si>
    <t>Разряд - 2,5</t>
  </si>
  <si>
    <t>(1155,6)</t>
  </si>
  <si>
    <t>1.2</t>
  </si>
  <si>
    <t>Разряд - 3,0</t>
  </si>
  <si>
    <t>(1258,8)</t>
  </si>
  <si>
    <t>1.3</t>
  </si>
  <si>
    <t>Разряд - 3,2</t>
  </si>
  <si>
    <t>(1309,2)</t>
  </si>
  <si>
    <t>1.4</t>
  </si>
  <si>
    <t>Разряд - 3,3</t>
  </si>
  <si>
    <t>(1333,2)</t>
  </si>
  <si>
    <t>1.5</t>
  </si>
  <si>
    <t>Разряд - 3,4</t>
  </si>
  <si>
    <t>(1358,4)</t>
  </si>
  <si>
    <t>1.6</t>
  </si>
  <si>
    <t>Разряд - 3,5</t>
  </si>
  <si>
    <t>(1382,4)</t>
  </si>
  <si>
    <t>1.7</t>
  </si>
  <si>
    <t>Разряд - 3,6</t>
  </si>
  <si>
    <t>(1407,6)</t>
  </si>
  <si>
    <t>1.8</t>
  </si>
  <si>
    <t>Разряд - 4,0</t>
  </si>
  <si>
    <t>(1504,8)</t>
  </si>
  <si>
    <t>1.9</t>
  </si>
  <si>
    <t>Разряд - 4,2</t>
  </si>
  <si>
    <t>(1562,4)</t>
  </si>
  <si>
    <t>Разряд - 4,7</t>
  </si>
  <si>
    <t>(1708,8)</t>
  </si>
  <si>
    <t>Разряд - 5,0</t>
  </si>
  <si>
    <t>(1797,6)</t>
  </si>
  <si>
    <t>С401-010102-0100</t>
  </si>
  <si>
    <t>(49187,89)</t>
  </si>
  <si>
    <t>ИТОГО ПО ТРУДОВЫМ РЕСУРСАМ:</t>
  </si>
  <si>
    <t xml:space="preserve"> ВЕНТИЛЯЦИЮ</t>
  </si>
  <si>
    <t>02-02-04/1 (793600)</t>
  </si>
  <si>
    <t>№ 02-02-04/1 (793600)</t>
  </si>
  <si>
    <t>ВЕНТИЛЯЦИЮ, АФФИНАЖНЫЙ ЦЕХ</t>
  </si>
  <si>
    <t>Сводная ведомость материальных ресурсов и оборудования 02-02-04/1 (793600)</t>
  </si>
  <si>
    <t>Заказчик</t>
  </si>
  <si>
    <t>ТОО "СП "Инкай"</t>
  </si>
  <si>
    <t>(наименование организации)</t>
  </si>
  <si>
    <r>
      <t xml:space="preserve">   "</t>
    </r>
    <r>
      <rPr>
        <b/>
        <sz val="10"/>
        <rFont val="Times New Roman Cyr"/>
        <family val="1"/>
        <charset val="204"/>
      </rPr>
      <t>Утвержден / Согласован</t>
    </r>
    <r>
      <rPr>
        <sz val="11"/>
        <color theme="1"/>
        <rFont val="Calibri"/>
        <family val="2"/>
        <charset val="204"/>
        <scheme val="minor"/>
      </rPr>
      <t>"</t>
    </r>
  </si>
  <si>
    <t>Сметный расчёт стоимости строительства в сумме</t>
  </si>
  <si>
    <t>налог на добавленную стоимость (НДС)</t>
  </si>
  <si>
    <t>"____"_______________ 2018  г.</t>
  </si>
  <si>
    <t>(ссылка на документ о согласовании/об утверждении)</t>
  </si>
  <si>
    <t>СМЕТНЫЙ РАСЧЁТ СТОИМОСТИ СТРОИТЕЛЬСТВА</t>
  </si>
  <si>
    <t>Строительство аффинажного цеха производственной мощностью 4000 т урана в год
в виде ЗОУ на участке ПВ-1 месторождения Инкай.</t>
  </si>
  <si>
    <t>в ценах по состоянию на 4 квартал 2018 г.</t>
  </si>
  <si>
    <t>№ смет и расчетов</t>
  </si>
  <si>
    <t>Наименование глав, объектов, работ и затрат</t>
  </si>
  <si>
    <t>Всего, тыс. тенге</t>
  </si>
  <si>
    <t>строительно-монтажных работ</t>
  </si>
  <si>
    <t>оборудования, мебели и инвентаря</t>
  </si>
  <si>
    <t>прочих затрат</t>
  </si>
  <si>
    <t>Глава 2. Основные объекты строительства</t>
  </si>
  <si>
    <t>Всего по главе 2</t>
  </si>
  <si>
    <t>ИТОГО ПО ГЛАВАМ 1-7</t>
  </si>
  <si>
    <t>Глава 8. Временные здания и сооружения</t>
  </si>
  <si>
    <t>НДЗ РК 8.04-05-2015</t>
  </si>
  <si>
    <t>Временные здания и сооружения 2,0%</t>
  </si>
  <si>
    <t>Всего по главе 8</t>
  </si>
  <si>
    <t>ИТОГО ПО ГЛАВАМ 1-8</t>
  </si>
  <si>
    <t>Глава 9. Дополнительные затраты на строительство</t>
  </si>
  <si>
    <t>НДЗ РК 8.04-06-2015</t>
  </si>
  <si>
    <t>Дополнительные затраты при производстве строительно-монтажных (ремонтно-строительных) работ в зимнее время 1,9845%</t>
  </si>
  <si>
    <t>Нормативный документ по определению сметной стоимости строительства в РК, прил. 1, п. 9.5 Сметный расчет на основе ПОС</t>
  </si>
  <si>
    <t>Затраты, связанные с выполнением строительно-монтажных работ вахтовым методом</t>
  </si>
  <si>
    <t>Всего по главе 9</t>
  </si>
  <si>
    <t>ИТОГО ПО ГЛАВАМ 1-9</t>
  </si>
  <si>
    <t>ГН ОССС</t>
  </si>
  <si>
    <t>Непредвиденные работы и затраты - 2%</t>
  </si>
  <si>
    <t>Транспортировка оборудования, материалов</t>
  </si>
  <si>
    <r>
      <t>ИТОГО СМЕТНАЯ СТОИМОСТЬ</t>
    </r>
    <r>
      <rPr>
        <b/>
        <sz val="10"/>
        <color indexed="60"/>
        <rFont val="Times New Roman Cyr"/>
        <charset val="204"/>
      </rPr>
      <t xml:space="preserve"> (В ЦЕНАХ 2019 Г)</t>
    </r>
  </si>
  <si>
    <t xml:space="preserve">       в том числе на 2019 год - 71 %  (в ценах на 2019 г)</t>
  </si>
  <si>
    <t xml:space="preserve">       в том числе на 2020 год - 29 %  (в ценах на 2019 г)</t>
  </si>
  <si>
    <t>Пересчёт в текущие цены на 2019-2020 гг.</t>
  </si>
  <si>
    <t>Прил.1 к Прогнозу СЭР РК на 2017-2021гг с учётом изм. от 13.02.2017г, Протокол №7</t>
  </si>
  <si>
    <t>В текущих ценах на 2019 год - 71 %,  К = 1</t>
  </si>
  <si>
    <t>В текущих ценах на 2020 год - 29 %,  К = 1,0348515</t>
  </si>
  <si>
    <r>
      <t>ИТОГО СМЕТНАЯ СТОИМОСТЬ</t>
    </r>
    <r>
      <rPr>
        <b/>
        <sz val="10"/>
        <color indexed="60"/>
        <rFont val="Times New Roman Cyr"/>
        <charset val="204"/>
      </rPr>
      <t xml:space="preserve"> (В ЦЕНАХ 2019, 2020 ГГ)</t>
    </r>
  </si>
  <si>
    <t>Налоговый кодекс РК</t>
  </si>
  <si>
    <t>Налог на добавленную стоимость - 12 %</t>
  </si>
  <si>
    <t>ВСЕГО ПО СМЕТНОМУ РАСЧЕТУ</t>
  </si>
  <si>
    <t>Аффинажный цех. ВЕНТИЛЯЦИЯ</t>
  </si>
  <si>
    <t>02-02-04/1</t>
  </si>
  <si>
    <t>К включению в тендер с НДС</t>
  </si>
  <si>
    <t>в том числе НДС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</si>
</sst>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"/>
    <numFmt numFmtId="166" formatCode="\ #,##0.00&quot;р. &quot;;\-#,##0.00&quot;р. &quot;;&quot; -&quot;#&quot;р. &quot;;@\ "/>
    <numFmt numFmtId="167" formatCode="#,##0.00_ ;\-#,##0.00\ 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9"/>
      <name val="Arial Cyr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color rgb="FF000080"/>
      <name val="Times New Roman Cyr"/>
      <charset val="204"/>
    </font>
    <font>
      <sz val="10"/>
      <color rgb="FF000080"/>
      <name val="Times New Roman Cyr"/>
      <charset val="204"/>
    </font>
    <font>
      <b/>
      <sz val="9"/>
      <color rgb="FF000080"/>
      <name val="Times New Roman Cyr"/>
      <charset val="204"/>
    </font>
    <font>
      <b/>
      <sz val="10"/>
      <name val="Times New Roman Cyr"/>
      <charset val="204"/>
    </font>
    <font>
      <sz val="8"/>
      <color rgb="FF808080"/>
      <name val="Times New Roman Cyr"/>
      <charset val="204"/>
    </font>
    <font>
      <sz val="8"/>
      <color rgb="FFFFFFFF"/>
      <name val="Times New Roman Cyr"/>
      <charset val="204"/>
    </font>
    <font>
      <sz val="10"/>
      <name val="Times New Roman Cyr"/>
      <charset val="204"/>
    </font>
    <font>
      <sz val="9"/>
      <color rgb="FF333333"/>
      <name val="Times New Roman Cyr"/>
      <charset val="204"/>
    </font>
    <font>
      <sz val="11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charset val="204"/>
    </font>
    <font>
      <b/>
      <sz val="11"/>
      <name val="Times New Roman Cyr"/>
      <charset val="204"/>
    </font>
    <font>
      <sz val="9"/>
      <color rgb="FF80808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3"/>
      <name val="Times New Roman Cyr"/>
      <charset val="204"/>
    </font>
    <font>
      <i/>
      <sz val="11"/>
      <color rgb="FF808080"/>
      <name val="Times New Roman Cyr"/>
      <charset val="204"/>
    </font>
    <font>
      <i/>
      <sz val="9"/>
      <color rgb="FF808080"/>
      <name val="Times New Roman Cyr"/>
      <charset val="204"/>
    </font>
    <font>
      <sz val="9"/>
      <name val="Times New Roman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sz val="10"/>
      <color rgb="FF333333"/>
      <name val="Times New Roman"/>
      <family val="1"/>
      <charset val="204"/>
    </font>
    <font>
      <sz val="14"/>
      <name val="Times New Roman Cyr"/>
      <family val="1"/>
      <charset val="204"/>
    </font>
    <font>
      <sz val="10"/>
      <color rgb="FF0000CC"/>
      <name val="Times New Roman Cyr"/>
      <family val="1"/>
      <charset val="204"/>
    </font>
    <font>
      <sz val="10"/>
      <color rgb="FF0000CC"/>
      <name val="Times New Roman Cyr"/>
      <charset val="204"/>
    </font>
    <font>
      <sz val="8"/>
      <name val="Times New Roman Cyr"/>
      <family val="1"/>
      <charset val="204"/>
    </font>
    <font>
      <i/>
      <sz val="8"/>
      <name val="Arial"/>
      <family val="2"/>
      <charset val="204"/>
    </font>
    <font>
      <u/>
      <sz val="10"/>
      <color rgb="FF0000CC"/>
      <name val="Times New Roman Cyr"/>
      <charset val="204"/>
    </font>
    <font>
      <i/>
      <sz val="10"/>
      <color rgb="FF0000CC"/>
      <name val="Times New Roman Cyr"/>
      <charset val="204"/>
    </font>
    <font>
      <sz val="10"/>
      <color rgb="FFFF0000"/>
      <name val="Times New Roman Cyr"/>
      <family val="1"/>
      <charset val="204"/>
    </font>
    <font>
      <b/>
      <sz val="10"/>
      <color indexed="60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80808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CCCCCC"/>
      </bottom>
      <diagonal/>
    </border>
    <border>
      <left/>
      <right/>
      <top style="hair">
        <color rgb="FFCCCCCC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/>
      <right style="hair">
        <color rgb="FFCCCCCC"/>
      </right>
      <top/>
      <bottom/>
      <diagonal/>
    </border>
    <border>
      <left style="hair">
        <color rgb="FFCCCCCC"/>
      </left>
      <right/>
      <top style="double">
        <color rgb="FFCCCCCC"/>
      </top>
      <bottom/>
      <diagonal/>
    </border>
    <border>
      <left/>
      <right/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thin">
        <color indexed="64"/>
      </left>
      <right style="dotted">
        <color rgb="FFC0C0C0"/>
      </right>
      <top style="thin">
        <color indexed="64"/>
      </top>
      <bottom/>
      <diagonal/>
    </border>
    <border>
      <left style="dotted">
        <color rgb="FFC0C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rgb="FFC0C0C0"/>
      </right>
      <top/>
      <bottom style="thin">
        <color rgb="FF000000"/>
      </bottom>
      <diagonal/>
    </border>
    <border>
      <left style="dotted">
        <color rgb="FFC0C0C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C0C0C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8" fillId="0" borderId="0"/>
    <xf numFmtId="166" fontId="8" fillId="0" borderId="0" applyFill="0" applyBorder="0" applyAlignment="0" applyProtection="0"/>
  </cellStyleXfs>
  <cellXfs count="43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vertical="top"/>
    </xf>
    <xf numFmtId="0" fontId="3" fillId="0" borderId="0" xfId="1" applyFont="1"/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0" fontId="7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top"/>
    </xf>
    <xf numFmtId="0" fontId="2" fillId="0" borderId="12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top"/>
    </xf>
    <xf numFmtId="0" fontId="1" fillId="0" borderId="13" xfId="1" applyBorder="1" applyAlignment="1">
      <alignment vertical="top"/>
    </xf>
    <xf numFmtId="0" fontId="2" fillId="0" borderId="14" xfId="1" applyFont="1" applyBorder="1" applyAlignment="1">
      <alignment horizontal="center" vertical="top"/>
    </xf>
    <xf numFmtId="0" fontId="1" fillId="0" borderId="14" xfId="1" applyBorder="1" applyAlignment="1">
      <alignment vertical="top"/>
    </xf>
    <xf numFmtId="0" fontId="1" fillId="0" borderId="14" xfId="1" applyBorder="1" applyAlignment="1">
      <alignment vertical="top" wrapText="1"/>
    </xf>
    <xf numFmtId="164" fontId="1" fillId="0" borderId="14" xfId="1" applyNumberFormat="1" applyBorder="1" applyAlignment="1">
      <alignment vertical="top"/>
    </xf>
    <xf numFmtId="0" fontId="8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15" xfId="1" applyFont="1" applyBorder="1" applyAlignment="1">
      <alignment vertical="top"/>
    </xf>
    <xf numFmtId="0" fontId="8" fillId="0" borderId="0" xfId="2" applyAlignment="1">
      <alignment vertical="top"/>
    </xf>
    <xf numFmtId="0" fontId="8" fillId="0" borderId="0" xfId="2" applyAlignment="1">
      <alignment horizontal="right" vertical="top"/>
    </xf>
    <xf numFmtId="0" fontId="10" fillId="0" borderId="0" xfId="2" applyFont="1" applyAlignment="1">
      <alignment vertical="top"/>
    </xf>
    <xf numFmtId="0" fontId="8" fillId="0" borderId="0" xfId="2" applyAlignment="1">
      <alignment horizontal="left" vertical="top" wrapText="1"/>
    </xf>
    <xf numFmtId="0" fontId="8" fillId="0" borderId="0" xfId="2" applyAlignment="1">
      <alignment vertical="top" wrapText="1"/>
    </xf>
    <xf numFmtId="0" fontId="8" fillId="0" borderId="0" xfId="2" applyAlignment="1">
      <alignment horizontal="center" vertical="top"/>
    </xf>
    <xf numFmtId="0" fontId="8" fillId="0" borderId="0" xfId="2" applyAlignment="1">
      <alignment horizontal="left" vertical="top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right" vertical="top"/>
    </xf>
    <xf numFmtId="0" fontId="10" fillId="0" borderId="0" xfId="2" applyFont="1" applyAlignment="1">
      <alignment horizontal="right" vertical="top"/>
    </xf>
    <xf numFmtId="0" fontId="8" fillId="0" borderId="16" xfId="2" applyBorder="1" applyAlignment="1">
      <alignment horizontal="right" vertical="top"/>
    </xf>
    <xf numFmtId="0" fontId="8" fillId="0" borderId="0" xfId="2" applyAlignment="1">
      <alignment horizontal="center" vertical="center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8" fillId="0" borderId="0" xfId="2"/>
    <xf numFmtId="0" fontId="15" fillId="0" borderId="11" xfId="2" applyFont="1" applyBorder="1" applyAlignment="1">
      <alignment horizontal="center" vertical="top" wrapText="1"/>
    </xf>
    <xf numFmtId="0" fontId="15" fillId="0" borderId="12" xfId="2" applyFont="1" applyBorder="1" applyAlignment="1">
      <alignment horizontal="left" vertical="top" wrapText="1"/>
    </xf>
    <xf numFmtId="0" fontId="15" fillId="0" borderId="12" xfId="2" applyFont="1" applyBorder="1" applyAlignment="1">
      <alignment horizontal="center" vertical="top" wrapText="1"/>
    </xf>
    <xf numFmtId="2" fontId="15" fillId="0" borderId="12" xfId="2" applyNumberFormat="1" applyFont="1" applyBorder="1" applyAlignment="1">
      <alignment horizontal="right" vertical="top"/>
    </xf>
    <xf numFmtId="1" fontId="15" fillId="0" borderId="12" xfId="2" applyNumberFormat="1" applyFont="1" applyBorder="1" applyAlignment="1">
      <alignment horizontal="right" vertical="top"/>
    </xf>
    <xf numFmtId="0" fontId="15" fillId="0" borderId="0" xfId="2" applyFont="1" applyAlignment="1">
      <alignment vertical="top"/>
    </xf>
    <xf numFmtId="49" fontId="16" fillId="0" borderId="11" xfId="2" applyNumberFormat="1" applyFont="1" applyBorder="1" applyAlignment="1">
      <alignment horizontal="center" vertical="top" wrapText="1"/>
    </xf>
    <xf numFmtId="0" fontId="16" fillId="0" borderId="12" xfId="2" applyFont="1" applyBorder="1" applyAlignment="1">
      <alignment horizontal="center" vertical="top" wrapText="1"/>
    </xf>
    <xf numFmtId="0" fontId="16" fillId="0" borderId="12" xfId="2" applyFont="1" applyBorder="1" applyAlignment="1">
      <alignment horizontal="left" vertical="top" wrapText="1" indent="1"/>
    </xf>
    <xf numFmtId="0" fontId="16" fillId="0" borderId="12" xfId="2" applyFont="1" applyBorder="1" applyAlignment="1">
      <alignment horizontal="right" vertical="top"/>
    </xf>
    <xf numFmtId="2" fontId="16" fillId="0" borderId="12" xfId="2" applyNumberFormat="1" applyFont="1" applyBorder="1" applyAlignment="1">
      <alignment horizontal="right" vertical="top"/>
    </xf>
    <xf numFmtId="1" fontId="16" fillId="0" borderId="12" xfId="2" applyNumberFormat="1" applyFont="1" applyBorder="1" applyAlignment="1">
      <alignment horizontal="right" vertical="top"/>
    </xf>
    <xf numFmtId="0" fontId="17" fillId="0" borderId="0" xfId="2" applyFont="1" applyAlignment="1">
      <alignment vertical="top"/>
    </xf>
    <xf numFmtId="0" fontId="18" fillId="0" borderId="28" xfId="2" applyFont="1" applyBorder="1" applyAlignment="1">
      <alignment horizontal="center" vertical="top" wrapText="1"/>
    </xf>
    <xf numFmtId="0" fontId="18" fillId="0" borderId="29" xfId="2" applyFont="1" applyBorder="1" applyAlignment="1">
      <alignment horizontal="center" vertical="top" wrapText="1"/>
    </xf>
    <xf numFmtId="0" fontId="18" fillId="0" borderId="29" xfId="2" applyFont="1" applyBorder="1" applyAlignment="1">
      <alignment horizontal="left" vertical="top" wrapText="1"/>
    </xf>
    <xf numFmtId="0" fontId="18" fillId="0" borderId="29" xfId="2" applyFont="1" applyBorder="1" applyAlignment="1">
      <alignment horizontal="right" vertical="top"/>
    </xf>
    <xf numFmtId="2" fontId="18" fillId="0" borderId="29" xfId="2" applyNumberFormat="1" applyFont="1" applyBorder="1" applyAlignment="1">
      <alignment horizontal="right" vertical="top"/>
    </xf>
    <xf numFmtId="1" fontId="18" fillId="0" borderId="29" xfId="2" applyNumberFormat="1" applyFont="1" applyBorder="1" applyAlignment="1">
      <alignment horizontal="right" vertical="top"/>
    </xf>
    <xf numFmtId="0" fontId="19" fillId="0" borderId="0" xfId="2" applyFont="1" applyAlignment="1">
      <alignment vertical="top"/>
    </xf>
    <xf numFmtId="49" fontId="16" fillId="0" borderId="30" xfId="2" applyNumberFormat="1" applyFont="1" applyBorder="1" applyAlignment="1">
      <alignment horizontal="center" vertical="top" wrapText="1"/>
    </xf>
    <xf numFmtId="0" fontId="16" fillId="0" borderId="27" xfId="2" applyFont="1" applyBorder="1" applyAlignment="1">
      <alignment horizontal="center" vertical="top" wrapText="1"/>
    </xf>
    <xf numFmtId="0" fontId="16" fillId="0" borderId="27" xfId="2" applyFont="1" applyBorder="1" applyAlignment="1">
      <alignment horizontal="left" vertical="top" wrapText="1" indent="1"/>
    </xf>
    <xf numFmtId="0" fontId="16" fillId="0" borderId="27" xfId="2" applyFont="1" applyBorder="1" applyAlignment="1">
      <alignment horizontal="right" vertical="top"/>
    </xf>
    <xf numFmtId="2" fontId="16" fillId="0" borderId="27" xfId="2" applyNumberFormat="1" applyFont="1" applyBorder="1" applyAlignment="1">
      <alignment horizontal="right" vertical="top"/>
    </xf>
    <xf numFmtId="1" fontId="16" fillId="0" borderId="27" xfId="2" applyNumberFormat="1" applyFont="1" applyBorder="1" applyAlignment="1">
      <alignment horizontal="right" vertical="top"/>
    </xf>
    <xf numFmtId="49" fontId="20" fillId="0" borderId="31" xfId="2" applyNumberFormat="1" applyFont="1" applyBorder="1" applyAlignment="1">
      <alignment horizontal="center" vertical="top" wrapText="1"/>
    </xf>
    <xf numFmtId="0" fontId="21" fillId="0" borderId="32" xfId="2" applyFont="1" applyBorder="1" applyAlignment="1">
      <alignment horizontal="right" vertical="top" wrapText="1"/>
    </xf>
    <xf numFmtId="0" fontId="20" fillId="0" borderId="32" xfId="2" applyFont="1" applyBorder="1" applyAlignment="1">
      <alignment horizontal="right" vertical="top" wrapText="1" indent="1"/>
    </xf>
    <xf numFmtId="0" fontId="20" fillId="0" borderId="33" xfId="2" applyFont="1" applyBorder="1" applyAlignment="1">
      <alignment horizontal="right" vertical="top" wrapText="1"/>
    </xf>
    <xf numFmtId="0" fontId="20" fillId="0" borderId="33" xfId="2" applyFont="1" applyBorder="1" applyAlignment="1">
      <alignment horizontal="right" vertical="top"/>
    </xf>
    <xf numFmtId="2" fontId="20" fillId="0" borderId="33" xfId="2" applyNumberFormat="1" applyFont="1" applyBorder="1" applyAlignment="1">
      <alignment horizontal="right" vertical="top"/>
    </xf>
    <xf numFmtId="1" fontId="20" fillId="0" borderId="33" xfId="2" applyNumberFormat="1" applyFont="1" applyBorder="1" applyAlignment="1">
      <alignment horizontal="right" vertical="top"/>
    </xf>
    <xf numFmtId="0" fontId="22" fillId="0" borderId="0" xfId="2" applyFont="1" applyAlignment="1">
      <alignment vertical="top"/>
    </xf>
    <xf numFmtId="49" fontId="23" fillId="0" borderId="30" xfId="2" applyNumberFormat="1" applyFont="1" applyBorder="1" applyAlignment="1">
      <alignment horizontal="center" vertical="top" wrapText="1"/>
    </xf>
    <xf numFmtId="0" fontId="23" fillId="0" borderId="27" xfId="2" applyFont="1" applyBorder="1" applyAlignment="1">
      <alignment horizontal="center" vertical="top" wrapText="1"/>
    </xf>
    <xf numFmtId="0" fontId="23" fillId="0" borderId="27" xfId="2" applyFont="1" applyBorder="1" applyAlignment="1">
      <alignment horizontal="left" vertical="top" wrapText="1" indent="2"/>
    </xf>
    <xf numFmtId="0" fontId="23" fillId="0" borderId="27" xfId="2" applyFont="1" applyBorder="1" applyAlignment="1">
      <alignment horizontal="right" vertical="top"/>
    </xf>
    <xf numFmtId="2" fontId="23" fillId="0" borderId="27" xfId="2" applyNumberFormat="1" applyFont="1" applyBorder="1" applyAlignment="1">
      <alignment horizontal="right" vertical="top"/>
    </xf>
    <xf numFmtId="1" fontId="23" fillId="0" borderId="27" xfId="2" applyNumberFormat="1" applyFont="1" applyBorder="1" applyAlignment="1">
      <alignment horizontal="right" vertical="top"/>
    </xf>
    <xf numFmtId="0" fontId="10" fillId="2" borderId="36" xfId="2" applyFont="1" applyFill="1" applyBorder="1" applyAlignment="1">
      <alignment horizontal="center" vertical="top" wrapText="1"/>
    </xf>
    <xf numFmtId="0" fontId="15" fillId="2" borderId="36" xfId="2" applyFont="1" applyFill="1" applyBorder="1" applyAlignment="1">
      <alignment horizontal="right" vertical="top"/>
    </xf>
    <xf numFmtId="2" fontId="15" fillId="2" borderId="36" xfId="2" applyNumberFormat="1" applyFont="1" applyFill="1" applyBorder="1" applyAlignment="1">
      <alignment horizontal="right" vertical="top"/>
    </xf>
    <xf numFmtId="1" fontId="15" fillId="2" borderId="36" xfId="2" applyNumberFormat="1" applyFont="1" applyFill="1" applyBorder="1" applyAlignment="1">
      <alignment horizontal="right" vertical="top"/>
    </xf>
    <xf numFmtId="0" fontId="10" fillId="2" borderId="25" xfId="2" applyFont="1" applyFill="1" applyBorder="1" applyAlignment="1">
      <alignment horizontal="left" vertical="top" wrapText="1"/>
    </xf>
    <xf numFmtId="0" fontId="10" fillId="2" borderId="26" xfId="2" applyFont="1" applyFill="1" applyBorder="1" applyAlignment="1">
      <alignment horizontal="left" vertical="top" wrapText="1"/>
    </xf>
    <xf numFmtId="0" fontId="10" fillId="2" borderId="26" xfId="2" applyFont="1" applyFill="1" applyBorder="1" applyAlignment="1">
      <alignment horizontal="right" vertical="top" wrapText="1"/>
    </xf>
    <xf numFmtId="0" fontId="10" fillId="2" borderId="26" xfId="2" applyFont="1" applyFill="1" applyBorder="1" applyAlignment="1">
      <alignment horizontal="center" vertical="top" wrapText="1"/>
    </xf>
    <xf numFmtId="0" fontId="15" fillId="2" borderId="26" xfId="2" applyFont="1" applyFill="1" applyBorder="1" applyAlignment="1">
      <alignment horizontal="right" vertical="top"/>
    </xf>
    <xf numFmtId="0" fontId="15" fillId="2" borderId="27" xfId="2" applyFont="1" applyFill="1" applyBorder="1" applyAlignment="1">
      <alignment horizontal="right" vertical="top"/>
    </xf>
    <xf numFmtId="0" fontId="10" fillId="2" borderId="25" xfId="2" applyFont="1" applyFill="1" applyBorder="1" applyAlignment="1">
      <alignment horizontal="center" vertical="top" wrapText="1"/>
    </xf>
    <xf numFmtId="0" fontId="10" fillId="2" borderId="27" xfId="2" applyFont="1" applyFill="1" applyBorder="1" applyAlignment="1">
      <alignment horizontal="center" vertical="top" wrapText="1"/>
    </xf>
    <xf numFmtId="0" fontId="15" fillId="2" borderId="27" xfId="2" applyFont="1" applyFill="1" applyBorder="1" applyAlignment="1">
      <alignment horizontal="right" vertical="top" wrapText="1"/>
    </xf>
    <xf numFmtId="2" fontId="15" fillId="2" borderId="27" xfId="2" applyNumberFormat="1" applyFont="1" applyFill="1" applyBorder="1" applyAlignment="1">
      <alignment horizontal="right" vertical="top" wrapText="1"/>
    </xf>
    <xf numFmtId="1" fontId="15" fillId="2" borderId="27" xfId="2" applyNumberFormat="1" applyFont="1" applyFill="1" applyBorder="1" applyAlignment="1">
      <alignment horizontal="right" vertical="top" wrapText="1"/>
    </xf>
    <xf numFmtId="0" fontId="10" fillId="2" borderId="27" xfId="2" applyFont="1" applyFill="1" applyBorder="1" applyAlignment="1">
      <alignment horizontal="left" vertical="top" wrapText="1"/>
    </xf>
    <xf numFmtId="0" fontId="8" fillId="0" borderId="15" xfId="2" applyBorder="1" applyAlignment="1">
      <alignment vertical="top"/>
    </xf>
    <xf numFmtId="0" fontId="8" fillId="0" borderId="0" xfId="2" applyAlignment="1">
      <alignment horizontal="right" vertical="top" indent="2"/>
    </xf>
    <xf numFmtId="0" fontId="10" fillId="0" borderId="0" xfId="2" applyFont="1" applyAlignment="1">
      <alignment horizontal="center" vertical="top" wrapText="1"/>
    </xf>
    <xf numFmtId="0" fontId="27" fillId="0" borderId="0" xfId="2" applyFont="1" applyAlignment="1">
      <alignment horizontal="right" vertical="top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5" fillId="0" borderId="37" xfId="2" applyFont="1" applyBorder="1" applyAlignment="1">
      <alignment horizontal="right" vertical="top"/>
    </xf>
    <xf numFmtId="164" fontId="15" fillId="0" borderId="11" xfId="2" applyNumberFormat="1" applyFont="1" applyBorder="1" applyAlignment="1">
      <alignment horizontal="left" vertical="top" wrapText="1" indent="1"/>
    </xf>
    <xf numFmtId="2" fontId="15" fillId="0" borderId="12" xfId="2" applyNumberFormat="1" applyFont="1" applyBorder="1" applyAlignment="1">
      <alignment horizontal="left" vertical="top" wrapText="1" indent="1"/>
    </xf>
    <xf numFmtId="0" fontId="8" fillId="0" borderId="0" xfId="2" applyAlignment="1">
      <alignment horizontal="right"/>
    </xf>
    <xf numFmtId="0" fontId="28" fillId="0" borderId="0" xfId="2" applyFont="1" applyAlignment="1">
      <alignment horizontal="left" vertical="top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vertical="top"/>
    </xf>
    <xf numFmtId="0" fontId="24" fillId="0" borderId="0" xfId="2" applyFont="1" applyAlignment="1">
      <alignment horizontal="right" vertical="top"/>
    </xf>
    <xf numFmtId="0" fontId="8" fillId="0" borderId="0" xfId="2" applyAlignment="1">
      <alignment horizontal="left"/>
    </xf>
    <xf numFmtId="0" fontId="8" fillId="0" borderId="16" xfId="2" applyBorder="1" applyAlignment="1">
      <alignment vertical="top"/>
    </xf>
    <xf numFmtId="0" fontId="8" fillId="0" borderId="16" xfId="2" applyBorder="1" applyAlignment="1">
      <alignment horizontal="center" vertical="top"/>
    </xf>
    <xf numFmtId="0" fontId="13" fillId="0" borderId="51" xfId="2" applyFont="1" applyBorder="1" applyAlignment="1">
      <alignment horizontal="center" vertical="top" wrapText="1"/>
    </xf>
    <xf numFmtId="0" fontId="13" fillId="0" borderId="52" xfId="2" applyFont="1" applyBorder="1" applyAlignment="1">
      <alignment horizontal="center" vertical="top" wrapText="1"/>
    </xf>
    <xf numFmtId="0" fontId="13" fillId="0" borderId="52" xfId="2" applyFont="1" applyBorder="1" applyAlignment="1">
      <alignment horizontal="left" vertical="top" wrapText="1" indent="1"/>
    </xf>
    <xf numFmtId="0" fontId="13" fillId="0" borderId="52" xfId="2" applyFont="1" applyBorder="1" applyAlignment="1">
      <alignment horizontal="center" wrapText="1"/>
    </xf>
    <xf numFmtId="2" fontId="13" fillId="0" borderId="50" xfId="2" applyNumberFormat="1" applyFont="1" applyBorder="1" applyAlignment="1">
      <alignment horizontal="right"/>
    </xf>
    <xf numFmtId="1" fontId="13" fillId="0" borderId="50" xfId="2" applyNumberFormat="1" applyFont="1" applyBorder="1" applyAlignment="1">
      <alignment horizontal="right"/>
    </xf>
    <xf numFmtId="1" fontId="13" fillId="0" borderId="52" xfId="2" applyNumberFormat="1" applyFont="1" applyBorder="1" applyAlignment="1">
      <alignment horizontal="right"/>
    </xf>
    <xf numFmtId="0" fontId="13" fillId="0" borderId="53" xfId="2" applyFont="1" applyBorder="1" applyAlignment="1">
      <alignment horizontal="center" vertical="top" wrapText="1"/>
    </xf>
    <xf numFmtId="0" fontId="13" fillId="0" borderId="54" xfId="2" applyFont="1" applyBorder="1" applyAlignment="1">
      <alignment horizontal="center" vertical="top" wrapText="1"/>
    </xf>
    <xf numFmtId="0" fontId="33" fillId="0" borderId="54" xfId="2" applyFont="1" applyBorder="1" applyAlignment="1">
      <alignment horizontal="left" vertical="top" wrapText="1" indent="1"/>
    </xf>
    <xf numFmtId="0" fontId="13" fillId="0" borderId="54" xfId="2" applyFont="1" applyBorder="1" applyAlignment="1">
      <alignment vertical="top" wrapText="1"/>
    </xf>
    <xf numFmtId="2" fontId="13" fillId="0" borderId="54" xfId="2" applyNumberFormat="1" applyFont="1" applyBorder="1" applyAlignment="1">
      <alignment horizontal="right" vertical="top"/>
    </xf>
    <xf numFmtId="1" fontId="13" fillId="0" borderId="54" xfId="2" applyNumberFormat="1" applyFont="1" applyBorder="1" applyAlignment="1">
      <alignment horizontal="right" vertical="top"/>
    </xf>
    <xf numFmtId="0" fontId="13" fillId="2" borderId="55" xfId="2" applyFont="1" applyFill="1" applyBorder="1" applyAlignment="1">
      <alignment horizontal="center" vertical="top" wrapText="1"/>
    </xf>
    <xf numFmtId="0" fontId="13" fillId="2" borderId="56" xfId="2" applyFont="1" applyFill="1" applyBorder="1" applyAlignment="1">
      <alignment horizontal="center" vertical="top" wrapText="1"/>
    </xf>
    <xf numFmtId="0" fontId="13" fillId="2" borderId="57" xfId="2" applyFont="1" applyFill="1" applyBorder="1" applyAlignment="1">
      <alignment vertical="top" wrapText="1"/>
    </xf>
    <xf numFmtId="0" fontId="13" fillId="3" borderId="57" xfId="2" applyFont="1" applyFill="1" applyBorder="1" applyAlignment="1">
      <alignment horizontal="center" wrapText="1"/>
    </xf>
    <xf numFmtId="2" fontId="13" fillId="3" borderId="58" xfId="2" applyNumberFormat="1" applyFont="1" applyFill="1" applyBorder="1" applyAlignment="1">
      <alignment horizontal="right"/>
    </xf>
    <xf numFmtId="1" fontId="13" fillId="3" borderId="58" xfId="2" applyNumberFormat="1" applyFont="1" applyFill="1" applyBorder="1" applyAlignment="1">
      <alignment horizontal="right"/>
    </xf>
    <xf numFmtId="1" fontId="13" fillId="3" borderId="57" xfId="2" applyNumberFormat="1" applyFont="1" applyFill="1" applyBorder="1" applyAlignment="1">
      <alignment horizontal="right"/>
    </xf>
    <xf numFmtId="0" fontId="13" fillId="2" borderId="59" xfId="2" applyFont="1" applyFill="1" applyBorder="1" applyAlignment="1">
      <alignment horizontal="center" vertical="top" wrapText="1"/>
    </xf>
    <xf numFmtId="0" fontId="13" fillId="2" borderId="42" xfId="2" applyFont="1" applyFill="1" applyBorder="1" applyAlignment="1">
      <alignment horizontal="center" vertical="top" wrapText="1"/>
    </xf>
    <xf numFmtId="0" fontId="34" fillId="2" borderId="60" xfId="2" applyFont="1" applyFill="1" applyBorder="1" applyAlignment="1">
      <alignment horizontal="left" vertical="top" wrapText="1" indent="2"/>
    </xf>
    <xf numFmtId="0" fontId="13" fillId="3" borderId="60" xfId="2" applyFont="1" applyFill="1" applyBorder="1" applyAlignment="1">
      <alignment vertical="top" wrapText="1"/>
    </xf>
    <xf numFmtId="2" fontId="13" fillId="3" borderId="60" xfId="2" applyNumberFormat="1" applyFont="1" applyFill="1" applyBorder="1" applyAlignment="1">
      <alignment horizontal="right" vertical="top"/>
    </xf>
    <xf numFmtId="1" fontId="13" fillId="3" borderId="60" xfId="2" applyNumberFormat="1" applyFont="1" applyFill="1" applyBorder="1" applyAlignment="1">
      <alignment horizontal="right" vertical="top"/>
    </xf>
    <xf numFmtId="0" fontId="10" fillId="2" borderId="48" xfId="2" applyFont="1" applyFill="1" applyBorder="1" applyAlignment="1">
      <alignment horizontal="center" vertical="top" wrapText="1"/>
    </xf>
    <xf numFmtId="0" fontId="10" fillId="2" borderId="50" xfId="2" applyFont="1" applyFill="1" applyBorder="1" applyAlignment="1">
      <alignment horizontal="center" vertical="top" wrapText="1"/>
    </xf>
    <xf numFmtId="0" fontId="13" fillId="2" borderId="50" xfId="2" applyFont="1" applyFill="1" applyBorder="1" applyAlignment="1">
      <alignment horizontal="center" vertical="top" wrapText="1"/>
    </xf>
    <xf numFmtId="0" fontId="13" fillId="2" borderId="50" xfId="2" applyFont="1" applyFill="1" applyBorder="1" applyAlignment="1">
      <alignment horizontal="right" vertical="top" wrapText="1"/>
    </xf>
    <xf numFmtId="1" fontId="13" fillId="2" borderId="50" xfId="2" applyNumberFormat="1" applyFont="1" applyFill="1" applyBorder="1" applyAlignment="1">
      <alignment horizontal="right" vertical="top" wrapText="1"/>
    </xf>
    <xf numFmtId="0" fontId="10" fillId="2" borderId="61" xfId="2" applyFont="1" applyFill="1" applyBorder="1" applyAlignment="1">
      <alignment horizontal="center" vertical="top" wrapText="1"/>
    </xf>
    <xf numFmtId="0" fontId="10" fillId="2" borderId="50" xfId="2" applyFont="1" applyFill="1" applyBorder="1" applyAlignment="1">
      <alignment horizontal="left" vertical="top" wrapText="1"/>
    </xf>
    <xf numFmtId="0" fontId="10" fillId="2" borderId="49" xfId="2" applyFont="1" applyFill="1" applyBorder="1" applyAlignment="1">
      <alignment horizontal="left" vertical="top" wrapText="1"/>
    </xf>
    <xf numFmtId="0" fontId="8" fillId="0" borderId="42" xfId="2" applyBorder="1" applyAlignment="1">
      <alignment vertical="top"/>
    </xf>
    <xf numFmtId="0" fontId="36" fillId="0" borderId="0" xfId="1" applyFont="1" applyAlignment="1">
      <alignment horizontal="left" vertical="top"/>
    </xf>
    <xf numFmtId="0" fontId="1" fillId="2" borderId="68" xfId="1" applyFill="1" applyBorder="1" applyAlignment="1">
      <alignment vertical="top"/>
    </xf>
    <xf numFmtId="0" fontId="2" fillId="2" borderId="15" xfId="1" applyFont="1" applyFill="1" applyBorder="1" applyAlignment="1">
      <alignment horizontal="center" vertical="top"/>
    </xf>
    <xf numFmtId="0" fontId="9" fillId="2" borderId="15" xfId="1" applyFont="1" applyFill="1" applyBorder="1" applyAlignment="1">
      <alignment horizontal="center" vertical="top"/>
    </xf>
    <xf numFmtId="0" fontId="2" fillId="0" borderId="37" xfId="1" applyFont="1" applyBorder="1" applyAlignment="1">
      <alignment horizontal="center" vertical="top" wrapText="1"/>
    </xf>
    <xf numFmtId="0" fontId="2" fillId="0" borderId="69" xfId="1" applyFont="1" applyBorder="1" applyAlignment="1">
      <alignment horizontal="center" vertical="top" wrapText="1"/>
    </xf>
    <xf numFmtId="0" fontId="2" fillId="0" borderId="70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right" vertical="top"/>
    </xf>
    <xf numFmtId="0" fontId="38" fillId="2" borderId="31" xfId="1" applyFont="1" applyFill="1" applyBorder="1" applyAlignment="1">
      <alignment vertical="top"/>
    </xf>
    <xf numFmtId="0" fontId="35" fillId="2" borderId="15" xfId="1" applyFont="1" applyFill="1" applyBorder="1" applyAlignment="1">
      <alignment horizontal="center" vertical="top"/>
    </xf>
    <xf numFmtId="0" fontId="35" fillId="2" borderId="32" xfId="1" applyFont="1" applyFill="1" applyBorder="1" applyAlignment="1">
      <alignment horizontal="center" vertical="top"/>
    </xf>
    <xf numFmtId="0" fontId="35" fillId="2" borderId="32" xfId="1" applyFont="1" applyFill="1" applyBorder="1" applyAlignment="1">
      <alignment horizontal="left" vertical="top" wrapText="1"/>
    </xf>
    <xf numFmtId="0" fontId="35" fillId="2" borderId="32" xfId="1" applyFont="1" applyFill="1" applyBorder="1" applyAlignment="1">
      <alignment horizontal="center" vertical="top" wrapText="1"/>
    </xf>
    <xf numFmtId="0" fontId="35" fillId="2" borderId="32" xfId="1" applyFont="1" applyFill="1" applyBorder="1" applyAlignment="1">
      <alignment vertical="top" wrapText="1"/>
    </xf>
    <xf numFmtId="0" fontId="35" fillId="2" borderId="32" xfId="1" applyFont="1" applyFill="1" applyBorder="1" applyAlignment="1">
      <alignment horizontal="right" vertical="top" wrapText="1"/>
    </xf>
    <xf numFmtId="0" fontId="1" fillId="0" borderId="68" xfId="1" applyBorder="1" applyAlignment="1">
      <alignment vertical="top"/>
    </xf>
    <xf numFmtId="0" fontId="2" fillId="0" borderId="15" xfId="1" applyFont="1" applyBorder="1" applyAlignment="1">
      <alignment horizontal="center" vertical="top"/>
    </xf>
    <xf numFmtId="0" fontId="1" fillId="0" borderId="15" xfId="1" applyBorder="1" applyAlignment="1">
      <alignment vertical="top"/>
    </xf>
    <xf numFmtId="0" fontId="1" fillId="0" borderId="15" xfId="1" applyBorder="1" applyAlignment="1">
      <alignment vertical="top" wrapText="1"/>
    </xf>
    <xf numFmtId="164" fontId="1" fillId="0" borderId="15" xfId="1" applyNumberFormat="1" applyBorder="1" applyAlignment="1">
      <alignment vertical="top"/>
    </xf>
    <xf numFmtId="2" fontId="1" fillId="0" borderId="15" xfId="1" applyNumberFormat="1" applyBorder="1" applyAlignment="1">
      <alignment vertical="top"/>
    </xf>
    <xf numFmtId="2" fontId="1" fillId="0" borderId="32" xfId="1" applyNumberFormat="1" applyBorder="1" applyAlignment="1">
      <alignment vertical="top"/>
    </xf>
    <xf numFmtId="0" fontId="37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right" vertical="top"/>
    </xf>
    <xf numFmtId="0" fontId="37" fillId="0" borderId="0" xfId="1" applyFont="1"/>
    <xf numFmtId="0" fontId="37" fillId="0" borderId="0" xfId="1" applyFont="1" applyAlignment="1">
      <alignment vertical="top" wrapText="1"/>
    </xf>
    <xf numFmtId="0" fontId="37" fillId="0" borderId="0" xfId="1" applyFont="1" applyAlignment="1">
      <alignment vertical="center"/>
    </xf>
    <xf numFmtId="0" fontId="37" fillId="0" borderId="0" xfId="1" applyFont="1" applyAlignment="1">
      <alignment horizontal="right" vertical="top" wrapText="1"/>
    </xf>
    <xf numFmtId="0" fontId="4" fillId="3" borderId="6" xfId="1" applyFont="1" applyFill="1" applyBorder="1" applyAlignment="1">
      <alignment horizontal="center" vertical="distributed" wrapText="1"/>
    </xf>
    <xf numFmtId="0" fontId="35" fillId="0" borderId="30" xfId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 wrapText="1"/>
    </xf>
    <xf numFmtId="0" fontId="35" fillId="0" borderId="27" xfId="1" applyFont="1" applyBorder="1" applyAlignment="1">
      <alignment horizontal="center" vertical="top" wrapText="1"/>
    </xf>
    <xf numFmtId="0" fontId="35" fillId="0" borderId="27" xfId="1" applyFont="1" applyBorder="1" applyAlignment="1">
      <alignment horizontal="left" vertical="center" wrapText="1" indent="1"/>
    </xf>
    <xf numFmtId="0" fontId="35" fillId="0" borderId="27" xfId="1" applyFont="1" applyBorder="1" applyAlignment="1">
      <alignment horizontal="center" vertical="center"/>
    </xf>
    <xf numFmtId="0" fontId="35" fillId="0" borderId="27" xfId="1" applyFont="1" applyBorder="1" applyAlignment="1">
      <alignment horizontal="right" vertical="center"/>
    </xf>
    <xf numFmtId="0" fontId="35" fillId="4" borderId="27" xfId="1" applyFont="1" applyFill="1" applyBorder="1" applyAlignment="1">
      <alignment horizontal="center" vertical="center" wrapText="1"/>
    </xf>
    <xf numFmtId="0" fontId="35" fillId="4" borderId="27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 wrapText="1"/>
    </xf>
    <xf numFmtId="0" fontId="2" fillId="0" borderId="12" xfId="1" applyFont="1" applyBorder="1" applyAlignment="1">
      <alignment horizontal="left" wrapText="1"/>
    </xf>
    <xf numFmtId="0" fontId="2" fillId="0" borderId="12" xfId="1" applyFont="1" applyBorder="1" applyAlignment="1">
      <alignment horizontal="right"/>
    </xf>
    <xf numFmtId="0" fontId="2" fillId="0" borderId="71" xfId="1" applyFont="1" applyBorder="1" applyAlignment="1">
      <alignment horizontal="right"/>
    </xf>
    <xf numFmtId="0" fontId="2" fillId="0" borderId="31" xfId="1" applyFont="1" applyBorder="1" applyAlignment="1">
      <alignment horizontal="center" vertical="top"/>
    </xf>
    <xf numFmtId="0" fontId="2" fillId="0" borderId="32" xfId="1" applyFont="1" applyBorder="1" applyAlignment="1">
      <alignment horizontal="center" vertical="top" wrapText="1"/>
    </xf>
    <xf numFmtId="0" fontId="2" fillId="0" borderId="32" xfId="1" applyFont="1" applyBorder="1" applyAlignment="1">
      <alignment horizontal="left" vertical="top" wrapText="1"/>
    </xf>
    <xf numFmtId="0" fontId="2" fillId="0" borderId="32" xfId="1" applyFont="1" applyBorder="1" applyAlignment="1">
      <alignment horizontal="right" vertical="top"/>
    </xf>
    <xf numFmtId="0" fontId="35" fillId="3" borderId="30" xfId="1" applyFont="1" applyFill="1" applyBorder="1" applyAlignment="1">
      <alignment horizontal="center" vertical="center"/>
    </xf>
    <xf numFmtId="0" fontId="35" fillId="3" borderId="27" xfId="1" applyFont="1" applyFill="1" applyBorder="1" applyAlignment="1">
      <alignment horizontal="center" vertical="center" wrapText="1"/>
    </xf>
    <xf numFmtId="0" fontId="35" fillId="3" borderId="27" xfId="1" applyFont="1" applyFill="1" applyBorder="1" applyAlignment="1">
      <alignment horizontal="center" vertical="top" wrapText="1"/>
    </xf>
    <xf numFmtId="0" fontId="35" fillId="3" borderId="27" xfId="1" applyFont="1" applyFill="1" applyBorder="1" applyAlignment="1">
      <alignment horizontal="left" vertical="center" wrapText="1" indent="1"/>
    </xf>
    <xf numFmtId="0" fontId="35" fillId="3" borderId="27" xfId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8" fillId="0" borderId="15" xfId="1" applyFont="1" applyBorder="1"/>
    <xf numFmtId="0" fontId="2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/>
    </xf>
    <xf numFmtId="0" fontId="40" fillId="0" borderId="0" xfId="1" applyFont="1" applyAlignment="1">
      <alignment horizontal="right"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horizontal="right" vertical="top"/>
    </xf>
    <xf numFmtId="0" fontId="10" fillId="0" borderId="0" xfId="1" applyFont="1" applyAlignment="1">
      <alignment horizontal="right" vertical="top"/>
    </xf>
    <xf numFmtId="0" fontId="8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 wrapText="1" indent="1"/>
    </xf>
    <xf numFmtId="0" fontId="4" fillId="0" borderId="0" xfId="1" applyFont="1"/>
    <xf numFmtId="0" fontId="8" fillId="0" borderId="16" xfId="1" applyFont="1" applyBorder="1" applyAlignment="1">
      <alignment vertical="top"/>
    </xf>
    <xf numFmtId="0" fontId="8" fillId="0" borderId="16" xfId="1" applyFont="1" applyBorder="1" applyAlignment="1">
      <alignment horizontal="right" vertical="top"/>
    </xf>
    <xf numFmtId="0" fontId="8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6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32" xfId="1" applyFont="1" applyBorder="1" applyAlignment="1">
      <alignment horizontal="left" vertical="top" wrapText="1"/>
    </xf>
    <xf numFmtId="0" fontId="1" fillId="2" borderId="31" xfId="1" applyFill="1" applyBorder="1"/>
    <xf numFmtId="0" fontId="2" fillId="2" borderId="32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 vertical="top" wrapText="1" indent="1"/>
    </xf>
    <xf numFmtId="0" fontId="2" fillId="0" borderId="32" xfId="1" applyFont="1" applyBorder="1" applyAlignment="1">
      <alignment horizontal="center" vertical="center"/>
    </xf>
    <xf numFmtId="0" fontId="38" fillId="2" borderId="31" xfId="1" applyFont="1" applyFill="1" applyBorder="1"/>
    <xf numFmtId="0" fontId="35" fillId="2" borderId="32" xfId="1" applyFont="1" applyFill="1" applyBorder="1" applyAlignment="1">
      <alignment horizontal="center"/>
    </xf>
    <xf numFmtId="0" fontId="35" fillId="2" borderId="32" xfId="1" applyFont="1" applyFill="1" applyBorder="1" applyAlignment="1">
      <alignment horizontal="left" vertical="top" wrapText="1" indent="1"/>
    </xf>
    <xf numFmtId="0" fontId="1" fillId="0" borderId="31" xfId="1" applyBorder="1"/>
    <xf numFmtId="0" fontId="2" fillId="0" borderId="32" xfId="1" applyFont="1" applyBorder="1" applyAlignment="1">
      <alignment horizontal="center"/>
    </xf>
    <xf numFmtId="0" fontId="1" fillId="0" borderId="32" xfId="1" applyBorder="1"/>
    <xf numFmtId="1" fontId="13" fillId="5" borderId="50" xfId="2" applyNumberFormat="1" applyFont="1" applyFill="1" applyBorder="1" applyAlignment="1">
      <alignment horizontal="right" vertical="top" wrapText="1"/>
    </xf>
    <xf numFmtId="0" fontId="8" fillId="6" borderId="0" xfId="3" applyFill="1" applyAlignment="1">
      <alignment vertical="center"/>
    </xf>
    <xf numFmtId="4" fontId="41" fillId="6" borderId="0" xfId="3" applyNumberFormat="1" applyFont="1" applyFill="1" applyAlignment="1">
      <alignment vertical="center"/>
    </xf>
    <xf numFmtId="0" fontId="42" fillId="6" borderId="0" xfId="3" applyFont="1" applyFill="1" applyAlignment="1">
      <alignment vertical="center"/>
    </xf>
    <xf numFmtId="0" fontId="41" fillId="6" borderId="0" xfId="3" applyFont="1" applyFill="1" applyAlignment="1">
      <alignment vertical="center"/>
    </xf>
    <xf numFmtId="0" fontId="19" fillId="6" borderId="0" xfId="3" applyFont="1" applyFill="1" applyAlignment="1">
      <alignment vertical="center"/>
    </xf>
    <xf numFmtId="0" fontId="8" fillId="6" borderId="0" xfId="3" applyFill="1" applyAlignment="1">
      <alignment horizontal="right" vertical="center"/>
    </xf>
    <xf numFmtId="0" fontId="8" fillId="6" borderId="0" xfId="3" applyFill="1" applyAlignment="1">
      <alignment horizontal="left" vertical="center"/>
    </xf>
    <xf numFmtId="0" fontId="8" fillId="6" borderId="38" xfId="3" applyFill="1" applyBorder="1" applyAlignment="1">
      <alignment vertical="center"/>
    </xf>
    <xf numFmtId="165" fontId="8" fillId="6" borderId="38" xfId="3" applyNumberFormat="1" applyFill="1" applyBorder="1" applyAlignment="1">
      <alignment horizontal="right" vertical="center"/>
    </xf>
    <xf numFmtId="165" fontId="8" fillId="6" borderId="0" xfId="3" applyNumberFormat="1" applyFill="1" applyAlignment="1">
      <alignment horizontal="right" vertical="center"/>
    </xf>
    <xf numFmtId="0" fontId="8" fillId="6" borderId="0" xfId="3" applyFill="1" applyAlignment="1">
      <alignment horizontal="left" vertical="center" wrapText="1"/>
    </xf>
    <xf numFmtId="0" fontId="26" fillId="6" borderId="0" xfId="3" applyFont="1" applyFill="1" applyAlignment="1">
      <alignment horizontal="center" vertical="center"/>
    </xf>
    <xf numFmtId="0" fontId="10" fillId="6" borderId="0" xfId="3" applyFont="1" applyFill="1" applyAlignment="1">
      <alignment horizontal="center" vertical="center" wrapText="1"/>
    </xf>
    <xf numFmtId="0" fontId="8" fillId="6" borderId="0" xfId="3" applyFill="1" applyAlignment="1">
      <alignment horizontal="center" vertical="center" wrapText="1"/>
    </xf>
    <xf numFmtId="0" fontId="42" fillId="6" borderId="0" xfId="3" applyFont="1" applyFill="1" applyAlignment="1">
      <alignment horizontal="center" vertical="center"/>
    </xf>
    <xf numFmtId="0" fontId="41" fillId="6" borderId="0" xfId="3" applyFont="1" applyFill="1" applyAlignment="1">
      <alignment horizontal="center" vertical="center"/>
    </xf>
    <xf numFmtId="0" fontId="8" fillId="6" borderId="0" xfId="3" applyFill="1" applyAlignment="1">
      <alignment horizontal="center" vertical="center"/>
    </xf>
    <xf numFmtId="0" fontId="8" fillId="7" borderId="40" xfId="3" applyFill="1" applyBorder="1" applyAlignment="1">
      <alignment horizontal="center" vertical="center" wrapText="1"/>
    </xf>
    <xf numFmtId="0" fontId="15" fillId="7" borderId="40" xfId="3" applyFont="1" applyFill="1" applyBorder="1" applyAlignment="1">
      <alignment horizontal="center" vertical="center" wrapText="1"/>
    </xf>
    <xf numFmtId="49" fontId="15" fillId="7" borderId="40" xfId="3" applyNumberFormat="1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 wrapText="1"/>
    </xf>
    <xf numFmtId="0" fontId="8" fillId="6" borderId="16" xfId="3" applyFill="1" applyBorder="1" applyAlignment="1">
      <alignment vertical="center"/>
    </xf>
    <xf numFmtId="49" fontId="8" fillId="6" borderId="16" xfId="3" applyNumberFormat="1" applyFill="1" applyBorder="1" applyAlignment="1">
      <alignment vertical="center"/>
    </xf>
    <xf numFmtId="0" fontId="14" fillId="7" borderId="74" xfId="3" applyFont="1" applyFill="1" applyBorder="1" applyAlignment="1">
      <alignment vertical="center"/>
    </xf>
    <xf numFmtId="49" fontId="14" fillId="7" borderId="17" xfId="3" applyNumberFormat="1" applyFont="1" applyFill="1" applyBorder="1" applyAlignment="1">
      <alignment vertical="center" wrapText="1"/>
    </xf>
    <xf numFmtId="0" fontId="14" fillId="7" borderId="17" xfId="3" applyFont="1" applyFill="1" applyBorder="1" applyAlignment="1">
      <alignment vertical="center" wrapText="1"/>
    </xf>
    <xf numFmtId="0" fontId="14" fillId="7" borderId="75" xfId="3" applyFont="1" applyFill="1" applyBorder="1" applyAlignment="1">
      <alignment vertical="center" wrapText="1"/>
    </xf>
    <xf numFmtId="0" fontId="14" fillId="6" borderId="0" xfId="3" applyFont="1" applyFill="1" applyAlignment="1">
      <alignment vertical="center" wrapText="1"/>
    </xf>
    <xf numFmtId="0" fontId="8" fillId="6" borderId="76" xfId="3" applyFill="1" applyBorder="1" applyAlignment="1">
      <alignment horizontal="center" vertical="center" wrapText="1"/>
    </xf>
    <xf numFmtId="49" fontId="8" fillId="6" borderId="77" xfId="3" quotePrefix="1" applyNumberFormat="1" applyFill="1" applyBorder="1" applyAlignment="1">
      <alignment horizontal="left" vertical="center" wrapText="1"/>
    </xf>
    <xf numFmtId="165" fontId="8" fillId="6" borderId="74" xfId="3" applyNumberFormat="1" applyFill="1" applyBorder="1" applyAlignment="1">
      <alignment horizontal="center" vertical="center" wrapText="1"/>
    </xf>
    <xf numFmtId="165" fontId="8" fillId="6" borderId="77" xfId="3" applyNumberFormat="1" applyFill="1" applyBorder="1" applyAlignment="1">
      <alignment horizontal="center" vertical="center"/>
    </xf>
    <xf numFmtId="165" fontId="8" fillId="6" borderId="0" xfId="3" applyNumberFormat="1" applyFill="1" applyAlignment="1">
      <alignment horizontal="center" vertical="center"/>
    </xf>
    <xf numFmtId="0" fontId="45" fillId="6" borderId="0" xfId="3" applyFont="1" applyFill="1" applyAlignment="1">
      <alignment vertical="center"/>
    </xf>
    <xf numFmtId="0" fontId="15" fillId="7" borderId="76" xfId="3" applyFont="1" applyFill="1" applyBorder="1" applyAlignment="1">
      <alignment horizontal="center" vertical="center" wrapText="1"/>
    </xf>
    <xf numFmtId="49" fontId="15" fillId="7" borderId="77" xfId="3" applyNumberFormat="1" applyFont="1" applyFill="1" applyBorder="1" applyAlignment="1">
      <alignment horizontal="left" vertical="center" wrapText="1"/>
    </xf>
    <xf numFmtId="0" fontId="15" fillId="7" borderId="77" xfId="3" applyFont="1" applyFill="1" applyBorder="1" applyAlignment="1">
      <alignment horizontal="left" vertical="center" wrapText="1"/>
    </xf>
    <xf numFmtId="165" fontId="15" fillId="7" borderId="74" xfId="4" applyNumberFormat="1" applyFont="1" applyFill="1" applyBorder="1" applyAlignment="1">
      <alignment horizontal="center" vertical="center" wrapText="1"/>
    </xf>
    <xf numFmtId="165" fontId="15" fillId="7" borderId="77" xfId="3" applyNumberFormat="1" applyFont="1" applyFill="1" applyBorder="1" applyAlignment="1">
      <alignment horizontal="center" vertical="center" wrapText="1"/>
    </xf>
    <xf numFmtId="165" fontId="15" fillId="6" borderId="0" xfId="3" applyNumberFormat="1" applyFont="1" applyFill="1" applyAlignment="1">
      <alignment horizontal="center" vertical="center" wrapText="1"/>
    </xf>
    <xf numFmtId="0" fontId="46" fillId="6" borderId="0" xfId="3" applyFont="1" applyFill="1" applyAlignment="1">
      <alignment vertical="center"/>
    </xf>
    <xf numFmtId="0" fontId="8" fillId="6" borderId="17" xfId="3" applyFill="1" applyBorder="1" applyAlignment="1">
      <alignment vertical="center" wrapText="1"/>
    </xf>
    <xf numFmtId="49" fontId="8" fillId="6" borderId="17" xfId="3" applyNumberFormat="1" applyFill="1" applyBorder="1" applyAlignment="1">
      <alignment vertical="center" wrapText="1"/>
    </xf>
    <xf numFmtId="0" fontId="8" fillId="6" borderId="0" xfId="3" applyFill="1" applyAlignment="1">
      <alignment vertical="center" wrapText="1"/>
    </xf>
    <xf numFmtId="49" fontId="8" fillId="6" borderId="77" xfId="3" applyNumberFormat="1" applyFill="1" applyBorder="1" applyAlignment="1">
      <alignment horizontal="left" vertical="center" wrapText="1"/>
    </xf>
    <xf numFmtId="0" fontId="8" fillId="6" borderId="77" xfId="3" applyFill="1" applyBorder="1" applyAlignment="1">
      <alignment horizontal="left" vertical="center" wrapText="1"/>
    </xf>
    <xf numFmtId="165" fontId="42" fillId="6" borderId="0" xfId="3" applyNumberFormat="1" applyFont="1" applyFill="1" applyAlignment="1">
      <alignment vertical="center"/>
    </xf>
    <xf numFmtId="49" fontId="10" fillId="6" borderId="77" xfId="3" applyNumberFormat="1" applyFont="1" applyFill="1" applyBorder="1" applyAlignment="1">
      <alignment horizontal="left" vertical="center" wrapText="1"/>
    </xf>
    <xf numFmtId="165" fontId="47" fillId="6" borderId="0" xfId="3" applyNumberFormat="1" applyFont="1" applyFill="1" applyAlignment="1">
      <alignment horizontal="center" vertical="center"/>
    </xf>
    <xf numFmtId="0" fontId="22" fillId="6" borderId="76" xfId="3" applyFont="1" applyFill="1" applyBorder="1" applyAlignment="1">
      <alignment horizontal="center" vertical="center" wrapText="1"/>
    </xf>
    <xf numFmtId="49" fontId="22" fillId="6" borderId="77" xfId="3" applyNumberFormat="1" applyFont="1" applyFill="1" applyBorder="1" applyAlignment="1">
      <alignment horizontal="left" vertical="center" wrapText="1"/>
    </xf>
    <xf numFmtId="0" fontId="22" fillId="6" borderId="77" xfId="3" applyFont="1" applyFill="1" applyBorder="1" applyAlignment="1">
      <alignment horizontal="left" vertical="center" wrapText="1"/>
    </xf>
    <xf numFmtId="165" fontId="22" fillId="6" borderId="74" xfId="4" applyNumberFormat="1" applyFont="1" applyFill="1" applyBorder="1" applyAlignment="1">
      <alignment horizontal="center" vertical="center" wrapText="1"/>
    </xf>
    <xf numFmtId="165" fontId="22" fillId="6" borderId="0" xfId="4" applyNumberFormat="1" applyFont="1" applyFill="1" applyBorder="1" applyAlignment="1">
      <alignment horizontal="center" vertical="center" wrapText="1"/>
    </xf>
    <xf numFmtId="49" fontId="34" fillId="6" borderId="77" xfId="3" applyNumberFormat="1" applyFont="1" applyFill="1" applyBorder="1" applyAlignment="1">
      <alignment horizontal="left" vertical="center" wrapText="1"/>
    </xf>
    <xf numFmtId="165" fontId="41" fillId="6" borderId="0" xfId="3" applyNumberFormat="1" applyFont="1" applyFill="1" applyAlignment="1">
      <alignment vertical="center"/>
    </xf>
    <xf numFmtId="165" fontId="15" fillId="6" borderId="0" xfId="4" applyNumberFormat="1" applyFont="1" applyFill="1" applyBorder="1" applyAlignment="1">
      <alignment horizontal="center" vertical="center" wrapText="1"/>
    </xf>
    <xf numFmtId="165" fontId="15" fillId="6" borderId="74" xfId="4" applyNumberFormat="1" applyFont="1" applyFill="1" applyBorder="1" applyAlignment="1">
      <alignment horizontal="center" vertical="center" wrapText="1"/>
    </xf>
    <xf numFmtId="165" fontId="8" fillId="6" borderId="0" xfId="3" applyNumberFormat="1" applyFill="1" applyAlignment="1">
      <alignment vertical="center"/>
    </xf>
    <xf numFmtId="0" fontId="8" fillId="6" borderId="17" xfId="3" applyFill="1" applyBorder="1" applyAlignment="1">
      <alignment vertical="center"/>
    </xf>
    <xf numFmtId="49" fontId="8" fillId="6" borderId="17" xfId="3" applyNumberFormat="1" applyFill="1" applyBorder="1" applyAlignment="1">
      <alignment vertical="center"/>
    </xf>
    <xf numFmtId="166" fontId="8" fillId="6" borderId="17" xfId="4" applyFill="1" applyBorder="1" applyAlignment="1">
      <alignment vertical="center"/>
    </xf>
    <xf numFmtId="166" fontId="8" fillId="6" borderId="0" xfId="4" applyFill="1" applyBorder="1" applyAlignment="1">
      <alignment vertical="center"/>
    </xf>
    <xf numFmtId="49" fontId="8" fillId="6" borderId="17" xfId="3" applyNumberFormat="1" applyFill="1" applyBorder="1" applyAlignment="1">
      <alignment horizontal="left" vertical="center"/>
    </xf>
    <xf numFmtId="165" fontId="8" fillId="6" borderId="17" xfId="3" applyNumberFormat="1" applyFill="1" applyBorder="1" applyAlignment="1">
      <alignment vertical="center"/>
    </xf>
    <xf numFmtId="2" fontId="8" fillId="6" borderId="17" xfId="4" applyNumberFormat="1" applyFill="1" applyBorder="1" applyAlignment="1">
      <alignment vertical="center"/>
    </xf>
    <xf numFmtId="2" fontId="8" fillId="6" borderId="17" xfId="3" applyNumberFormat="1" applyFill="1" applyBorder="1" applyAlignment="1">
      <alignment vertical="center"/>
    </xf>
    <xf numFmtId="2" fontId="8" fillId="6" borderId="0" xfId="3" applyNumberFormat="1" applyFill="1" applyAlignment="1">
      <alignment vertical="center"/>
    </xf>
    <xf numFmtId="0" fontId="8" fillId="6" borderId="77" xfId="3" applyFont="1" applyFill="1" applyBorder="1" applyAlignment="1">
      <alignment horizontal="left" vertical="center" wrapText="1"/>
    </xf>
    <xf numFmtId="167" fontId="19" fillId="6" borderId="17" xfId="4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7" fillId="0" borderId="2" xfId="1" applyFont="1" applyBorder="1" applyAlignment="1">
      <alignment horizontal="center"/>
    </xf>
    <xf numFmtId="0" fontId="2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8" fillId="0" borderId="37" xfId="2" applyBorder="1" applyAlignment="1">
      <alignment horizontal="left" vertical="top"/>
    </xf>
    <xf numFmtId="0" fontId="8" fillId="0" borderId="15" xfId="2" applyBorder="1" applyAlignment="1">
      <alignment horizontal="left" vertical="top" wrapText="1"/>
    </xf>
    <xf numFmtId="0" fontId="10" fillId="2" borderId="26" xfId="2" applyFont="1" applyFill="1" applyBorder="1" applyAlignment="1">
      <alignment horizontal="left" vertical="top" wrapText="1"/>
    </xf>
    <xf numFmtId="0" fontId="10" fillId="2" borderId="27" xfId="2" applyFont="1" applyFill="1" applyBorder="1" applyAlignment="1">
      <alignment horizontal="left" vertical="top" wrapText="1"/>
    </xf>
    <xf numFmtId="0" fontId="10" fillId="2" borderId="34" xfId="2" applyFont="1" applyFill="1" applyBorder="1" applyAlignment="1">
      <alignment horizontal="left" vertical="top" wrapText="1"/>
    </xf>
    <xf numFmtId="0" fontId="10" fillId="2" borderId="35" xfId="2" applyFont="1" applyFill="1" applyBorder="1" applyAlignment="1">
      <alignment horizontal="left" vertical="top" wrapText="1"/>
    </xf>
    <xf numFmtId="0" fontId="10" fillId="2" borderId="36" xfId="2" applyFont="1" applyFill="1" applyBorder="1" applyAlignment="1">
      <alignment horizontal="left" vertical="top" wrapText="1"/>
    </xf>
    <xf numFmtId="164" fontId="15" fillId="0" borderId="25" xfId="2" applyNumberFormat="1" applyFont="1" applyBorder="1" applyAlignment="1">
      <alignment horizontal="center" vertical="top"/>
    </xf>
    <xf numFmtId="164" fontId="15" fillId="0" borderId="27" xfId="2" applyNumberFormat="1" applyFont="1" applyBorder="1" applyAlignment="1">
      <alignment horizontal="center" vertical="top"/>
    </xf>
    <xf numFmtId="0" fontId="10" fillId="2" borderId="20" xfId="2" applyFont="1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8" fillId="0" borderId="22" xfId="2" applyBorder="1" applyAlignment="1">
      <alignment horizontal="center"/>
    </xf>
    <xf numFmtId="0" fontId="8" fillId="0" borderId="23" xfId="2" applyBorder="1" applyAlignment="1">
      <alignment horizontal="center"/>
    </xf>
    <xf numFmtId="0" fontId="8" fillId="0" borderId="24" xfId="2" applyBorder="1" applyAlignment="1">
      <alignment horizontal="center"/>
    </xf>
    <xf numFmtId="0" fontId="8" fillId="0" borderId="17" xfId="2" applyBorder="1" applyAlignment="1">
      <alignment horizontal="left" vertical="top"/>
    </xf>
    <xf numFmtId="0" fontId="8" fillId="0" borderId="1" xfId="2" applyBorder="1" applyAlignment="1">
      <alignment horizontal="left" vertical="top" wrapText="1"/>
    </xf>
    <xf numFmtId="0" fontId="10" fillId="2" borderId="21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4" fillId="2" borderId="25" xfId="2" applyFont="1" applyFill="1" applyBorder="1" applyAlignment="1">
      <alignment horizontal="center" wrapText="1"/>
    </xf>
    <xf numFmtId="0" fontId="14" fillId="2" borderId="26" xfId="2" applyFont="1" applyFill="1" applyBorder="1" applyAlignment="1">
      <alignment horizontal="center" wrapText="1"/>
    </xf>
    <xf numFmtId="0" fontId="14" fillId="2" borderId="27" xfId="2" applyFont="1" applyFill="1" applyBorder="1" applyAlignment="1">
      <alignment horizontal="center" wrapText="1"/>
    </xf>
    <xf numFmtId="0" fontId="8" fillId="0" borderId="0" xfId="2" applyAlignment="1">
      <alignment horizontal="left" vertical="top" wrapText="1"/>
    </xf>
    <xf numFmtId="0" fontId="10" fillId="0" borderId="0" xfId="2" applyFont="1" applyAlignment="1">
      <alignment horizontal="right" vertical="top"/>
    </xf>
    <xf numFmtId="0" fontId="12" fillId="0" borderId="0" xfId="2" applyFont="1" applyAlignment="1">
      <alignment horizontal="left" vertical="top" wrapText="1"/>
    </xf>
    <xf numFmtId="0" fontId="8" fillId="0" borderId="16" xfId="2" applyBorder="1" applyAlignment="1">
      <alignment horizontal="left" vertical="top"/>
    </xf>
    <xf numFmtId="0" fontId="25" fillId="0" borderId="39" xfId="2" applyFont="1" applyBorder="1" applyAlignment="1">
      <alignment horizontal="center" vertical="top" wrapText="1"/>
    </xf>
    <xf numFmtId="0" fontId="11" fillId="3" borderId="25" xfId="2" applyFont="1" applyFill="1" applyBorder="1" applyAlignment="1">
      <alignment horizontal="center" wrapText="1"/>
    </xf>
    <xf numFmtId="0" fontId="11" fillId="3" borderId="26" xfId="2" applyFont="1" applyFill="1" applyBorder="1" applyAlignment="1">
      <alignment horizontal="center" wrapText="1"/>
    </xf>
    <xf numFmtId="0" fontId="11" fillId="3" borderId="27" xfId="2" applyFont="1" applyFill="1" applyBorder="1" applyAlignment="1">
      <alignment horizontal="center" wrapText="1"/>
    </xf>
    <xf numFmtId="0" fontId="8" fillId="0" borderId="25" xfId="2" applyBorder="1" applyAlignment="1">
      <alignment horizontal="left" vertical="top" wrapText="1"/>
    </xf>
    <xf numFmtId="0" fontId="8" fillId="0" borderId="26" xfId="2" applyBorder="1" applyAlignment="1">
      <alignment horizontal="left" vertical="top" wrapText="1"/>
    </xf>
    <xf numFmtId="0" fontId="8" fillId="0" borderId="27" xfId="2" applyBorder="1" applyAlignment="1">
      <alignment horizontal="left" vertical="top" wrapText="1"/>
    </xf>
    <xf numFmtId="0" fontId="24" fillId="0" borderId="38" xfId="2" applyFont="1" applyBorder="1" applyAlignment="1">
      <alignment horizontal="center" vertical="top" wrapText="1"/>
    </xf>
    <xf numFmtId="0" fontId="26" fillId="0" borderId="0" xfId="2" applyFont="1" applyAlignment="1">
      <alignment horizontal="center" vertical="top"/>
    </xf>
    <xf numFmtId="0" fontId="22" fillId="0" borderId="0" xfId="2" applyFont="1" applyAlignment="1">
      <alignment horizontal="center" vertical="top" wrapText="1"/>
    </xf>
    <xf numFmtId="0" fontId="27" fillId="0" borderId="0" xfId="2" applyFont="1" applyAlignment="1">
      <alignment horizontal="left" vertical="top"/>
    </xf>
    <xf numFmtId="0" fontId="44" fillId="6" borderId="0" xfId="3" applyFont="1" applyFill="1" applyAlignment="1">
      <alignment horizontal="center" vertical="center" wrapText="1"/>
    </xf>
    <xf numFmtId="0" fontId="8" fillId="7" borderId="40" xfId="3" applyFill="1" applyBorder="1" applyAlignment="1">
      <alignment horizontal="center" vertical="center" wrapText="1"/>
    </xf>
    <xf numFmtId="49" fontId="8" fillId="7" borderId="40" xfId="3" applyNumberFormat="1" applyFill="1" applyBorder="1" applyAlignment="1">
      <alignment horizontal="center" vertical="center" wrapText="1"/>
    </xf>
    <xf numFmtId="0" fontId="19" fillId="6" borderId="38" xfId="3" applyFont="1" applyFill="1" applyBorder="1" applyAlignment="1">
      <alignment horizontal="center" vertical="center"/>
    </xf>
    <xf numFmtId="0" fontId="43" fillId="6" borderId="39" xfId="3" applyFont="1" applyFill="1" applyBorder="1" applyAlignment="1">
      <alignment horizontal="center" vertical="center"/>
    </xf>
    <xf numFmtId="0" fontId="8" fillId="6" borderId="0" xfId="3" applyFill="1" applyAlignment="1">
      <alignment horizontal="left" vertical="center"/>
    </xf>
    <xf numFmtId="0" fontId="44" fillId="6" borderId="37" xfId="3" applyFont="1" applyFill="1" applyBorder="1" applyAlignment="1">
      <alignment horizontal="center" vertical="center"/>
    </xf>
    <xf numFmtId="0" fontId="11" fillId="6" borderId="0" xfId="3" applyFont="1" applyFill="1" applyAlignment="1">
      <alignment horizontal="center" vertical="center"/>
    </xf>
    <xf numFmtId="0" fontId="26" fillId="6" borderId="38" xfId="3" applyFont="1" applyFill="1" applyBorder="1" applyAlignment="1">
      <alignment horizontal="center" vertical="center" wrapText="1"/>
    </xf>
    <xf numFmtId="0" fontId="26" fillId="6" borderId="38" xfId="3" applyFont="1" applyFill="1" applyBorder="1" applyAlignment="1">
      <alignment horizontal="center" vertical="center"/>
    </xf>
    <xf numFmtId="0" fontId="8" fillId="0" borderId="43" xfId="2" applyBorder="1" applyAlignment="1">
      <alignment horizontal="left" vertical="top"/>
    </xf>
    <xf numFmtId="0" fontId="8" fillId="0" borderId="42" xfId="2" applyBorder="1" applyAlignment="1">
      <alignment horizontal="left" vertical="top" wrapText="1"/>
    </xf>
    <xf numFmtId="0" fontId="8" fillId="0" borderId="42" xfId="2" applyBorder="1" applyAlignment="1">
      <alignment horizontal="left" wrapText="1"/>
    </xf>
    <xf numFmtId="0" fontId="10" fillId="2" borderId="49" xfId="2" applyFont="1" applyFill="1" applyBorder="1" applyAlignment="1">
      <alignment horizontal="left" vertical="top" wrapText="1"/>
    </xf>
    <xf numFmtId="0" fontId="10" fillId="2" borderId="50" xfId="2" applyFont="1" applyFill="1" applyBorder="1" applyAlignment="1">
      <alignment horizontal="left" vertical="top" wrapText="1"/>
    </xf>
    <xf numFmtId="0" fontId="14" fillId="2" borderId="48" xfId="2" applyFont="1" applyFill="1" applyBorder="1" applyAlignment="1">
      <alignment horizontal="center" wrapText="1"/>
    </xf>
    <xf numFmtId="0" fontId="14" fillId="2" borderId="49" xfId="2" applyFont="1" applyFill="1" applyBorder="1" applyAlignment="1">
      <alignment horizontal="center" wrapText="1"/>
    </xf>
    <xf numFmtId="0" fontId="14" fillId="2" borderId="50" xfId="2" applyFont="1" applyFill="1" applyBorder="1" applyAlignment="1">
      <alignment horizontal="center" wrapText="1"/>
    </xf>
    <xf numFmtId="0" fontId="31" fillId="0" borderId="0" xfId="2" applyFont="1" applyAlignment="1">
      <alignment horizontal="center" vertical="top"/>
    </xf>
    <xf numFmtId="0" fontId="24" fillId="0" borderId="42" xfId="2" applyFont="1" applyBorder="1" applyAlignment="1">
      <alignment horizontal="left" vertical="top" wrapText="1"/>
    </xf>
    <xf numFmtId="0" fontId="32" fillId="0" borderId="43" xfId="2" applyFont="1" applyBorder="1" applyAlignment="1">
      <alignment horizontal="center" vertical="top" wrapText="1"/>
    </xf>
    <xf numFmtId="0" fontId="10" fillId="2" borderId="44" xfId="2" applyFont="1" applyFill="1" applyBorder="1" applyAlignment="1">
      <alignment horizontal="center" vertical="center" wrapText="1"/>
    </xf>
    <xf numFmtId="0" fontId="10" fillId="2" borderId="41" xfId="2" applyFont="1" applyFill="1" applyBorder="1" applyAlignment="1">
      <alignment horizontal="center" vertical="center" wrapText="1"/>
    </xf>
    <xf numFmtId="0" fontId="8" fillId="3" borderId="3" xfId="2" applyFill="1" applyBorder="1" applyAlignment="1">
      <alignment horizontal="center" vertical="center" wrapText="1"/>
    </xf>
    <xf numFmtId="0" fontId="8" fillId="3" borderId="21" xfId="2" applyFill="1" applyBorder="1" applyAlignment="1">
      <alignment horizontal="center" vertical="center" wrapText="1"/>
    </xf>
    <xf numFmtId="0" fontId="8" fillId="3" borderId="4" xfId="2" applyFill="1" applyBorder="1" applyAlignment="1">
      <alignment horizontal="center" vertical="center" wrapText="1"/>
    </xf>
    <xf numFmtId="0" fontId="8" fillId="0" borderId="45" xfId="2" applyBorder="1" applyAlignment="1">
      <alignment horizontal="center"/>
    </xf>
    <xf numFmtId="0" fontId="8" fillId="0" borderId="46" xfId="2" applyBorder="1" applyAlignment="1">
      <alignment horizontal="center"/>
    </xf>
    <xf numFmtId="0" fontId="8" fillId="0" borderId="47" xfId="2" applyBorder="1" applyAlignment="1">
      <alignment horizontal="center"/>
    </xf>
    <xf numFmtId="0" fontId="29" fillId="0" borderId="0" xfId="2" applyFont="1" applyAlignment="1">
      <alignment horizontal="left" vertical="top" wrapText="1"/>
    </xf>
    <xf numFmtId="0" fontId="30" fillId="0" borderId="0" xfId="2" applyFont="1" applyAlignment="1">
      <alignment horizontal="right" vertical="top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1" fillId="2" borderId="26" xfId="1" applyFill="1" applyBorder="1" applyAlignment="1">
      <alignment horizontal="center" vertical="top"/>
    </xf>
    <xf numFmtId="0" fontId="1" fillId="2" borderId="27" xfId="1" applyFill="1" applyBorder="1" applyAlignment="1">
      <alignment horizontal="center" vertical="top"/>
    </xf>
    <xf numFmtId="0" fontId="2" fillId="0" borderId="1" xfId="1" applyFont="1" applyBorder="1" applyAlignment="1">
      <alignment horizontal="left" wrapText="1"/>
    </xf>
    <xf numFmtId="0" fontId="4" fillId="2" borderId="62" xfId="1" applyFont="1" applyFill="1" applyBorder="1" applyAlignment="1">
      <alignment horizontal="center" vertical="center" wrapText="1"/>
    </xf>
    <xf numFmtId="0" fontId="4" fillId="2" borderId="64" xfId="1" applyFont="1" applyFill="1" applyBorder="1" applyAlignment="1">
      <alignment horizontal="center" vertical="center" wrapText="1"/>
    </xf>
    <xf numFmtId="0" fontId="4" fillId="2" borderId="63" xfId="1" applyFont="1" applyFill="1" applyBorder="1" applyAlignment="1">
      <alignment horizontal="center" vertical="center" wrapText="1"/>
    </xf>
    <xf numFmtId="0" fontId="4" fillId="2" borderId="65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35" fillId="0" borderId="0" xfId="1" applyFont="1" applyAlignment="1">
      <alignment horizontal="center"/>
    </xf>
    <xf numFmtId="0" fontId="37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39" fillId="0" borderId="25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5" fillId="3" borderId="25" xfId="1" applyFont="1" applyFill="1" applyBorder="1" applyAlignment="1">
      <alignment horizontal="center" vertical="center"/>
    </xf>
    <xf numFmtId="0" fontId="35" fillId="3" borderId="26" xfId="1" applyFont="1" applyFill="1" applyBorder="1" applyAlignment="1">
      <alignment horizontal="center" vertical="center"/>
    </xf>
    <xf numFmtId="0" fontId="35" fillId="3" borderId="27" xfId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left" vertical="top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" fillId="0" borderId="22" xfId="1" applyFont="1" applyBorder="1" applyAlignment="1">
      <alignment horizontal="left"/>
    </xf>
    <xf numFmtId="0" fontId="8" fillId="0" borderId="23" xfId="1" applyFont="1" applyBorder="1" applyAlignment="1">
      <alignment horizontal="left"/>
    </xf>
    <xf numFmtId="0" fontId="8" fillId="0" borderId="24" xfId="1" applyFont="1" applyBorder="1" applyAlignment="1">
      <alignment horizontal="left"/>
    </xf>
    <xf numFmtId="0" fontId="9" fillId="0" borderId="0" xfId="1" applyFont="1" applyAlignment="1">
      <alignment horizontal="center" vertical="top"/>
    </xf>
    <xf numFmtId="0" fontId="8" fillId="0" borderId="7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73" xfId="1" applyFont="1" applyBorder="1" applyAlignment="1">
      <alignment horizontal="center"/>
    </xf>
    <xf numFmtId="0" fontId="8" fillId="0" borderId="26" xfId="1" applyFont="1" applyBorder="1" applyAlignment="1">
      <alignment horizontal="left" vertical="top" wrapText="1"/>
    </xf>
    <xf numFmtId="0" fontId="1" fillId="2" borderId="2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7" xfId="1" applyFill="1" applyBorder="1" applyAlignment="1">
      <alignment horizontal="center"/>
    </xf>
    <xf numFmtId="0" fontId="8" fillId="0" borderId="16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top" wrapText="1"/>
    </xf>
    <xf numFmtId="0" fontId="12" fillId="0" borderId="0" xfId="1" applyFont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</cellXfs>
  <cellStyles count="5">
    <cellStyle name="Денежный 2" xfId="4" xr:uid="{1FE0101E-7240-496A-9690-51130BD0D0BE}"/>
    <cellStyle name="Обычный" xfId="0" builtinId="0"/>
    <cellStyle name="Обычный 2" xfId="1" xr:uid="{3DD8C72E-4CFD-43A2-96D5-CB05D5DD49E2}"/>
    <cellStyle name="Обычный 2 2" xfId="3" xr:uid="{4A550AA0-D34E-46BC-9A1E-451C82396A8D}"/>
    <cellStyle name="Обычный 3" xfId="2" xr:uid="{66998937-7BF6-4607-A6E5-A967DC504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ABC-Soft\ABC-4%20KZ\2019\ABC_WIN\DOC\!User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0</xdr:rowOff>
    </xdr:from>
    <xdr:to>
      <xdr:col>4</xdr:col>
      <xdr:colOff>314325</xdr:colOff>
      <xdr:row>1</xdr:row>
      <xdr:rowOff>142875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371C3CC-7184-48C2-8BE2-982B64C5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045B-7268-4FCC-A593-CDD700058E94}">
  <sheetPr>
    <outlinePr summaryBelow="0"/>
    <pageSetUpPr fitToPage="1"/>
  </sheetPr>
  <dimension ref="A1:F139"/>
  <sheetViews>
    <sheetView showGridLines="0" topLeftCell="A88" workbookViewId="0">
      <selection activeCell="H16" sqref="H16"/>
    </sheetView>
  </sheetViews>
  <sheetFormatPr defaultRowHeight="12.75" outlineLevelRow="1" x14ac:dyDescent="0.2"/>
  <cols>
    <col min="1" max="1" width="6.42578125" style="2" customWidth="1"/>
    <col min="2" max="2" width="14.28515625" style="2" customWidth="1"/>
    <col min="3" max="3" width="69.85546875" style="2" customWidth="1"/>
    <col min="4" max="4" width="10.42578125" style="2" customWidth="1"/>
    <col min="5" max="5" width="10.5703125" style="2" customWidth="1"/>
    <col min="6" max="6" width="28.85546875" style="2" customWidth="1"/>
    <col min="7" max="256" width="9.140625" style="2"/>
    <col min="257" max="257" width="6.42578125" style="2" customWidth="1"/>
    <col min="258" max="258" width="14.28515625" style="2" customWidth="1"/>
    <col min="259" max="259" width="69.85546875" style="2" customWidth="1"/>
    <col min="260" max="260" width="10.42578125" style="2" customWidth="1"/>
    <col min="261" max="261" width="10.5703125" style="2" customWidth="1"/>
    <col min="262" max="262" width="28.85546875" style="2" customWidth="1"/>
    <col min="263" max="512" width="9.140625" style="2"/>
    <col min="513" max="513" width="6.42578125" style="2" customWidth="1"/>
    <col min="514" max="514" width="14.28515625" style="2" customWidth="1"/>
    <col min="515" max="515" width="69.85546875" style="2" customWidth="1"/>
    <col min="516" max="516" width="10.42578125" style="2" customWidth="1"/>
    <col min="517" max="517" width="10.5703125" style="2" customWidth="1"/>
    <col min="518" max="518" width="28.85546875" style="2" customWidth="1"/>
    <col min="519" max="768" width="9.140625" style="2"/>
    <col min="769" max="769" width="6.42578125" style="2" customWidth="1"/>
    <col min="770" max="770" width="14.28515625" style="2" customWidth="1"/>
    <col min="771" max="771" width="69.85546875" style="2" customWidth="1"/>
    <col min="772" max="772" width="10.42578125" style="2" customWidth="1"/>
    <col min="773" max="773" width="10.5703125" style="2" customWidth="1"/>
    <col min="774" max="774" width="28.85546875" style="2" customWidth="1"/>
    <col min="775" max="1024" width="9.140625" style="2"/>
    <col min="1025" max="1025" width="6.42578125" style="2" customWidth="1"/>
    <col min="1026" max="1026" width="14.28515625" style="2" customWidth="1"/>
    <col min="1027" max="1027" width="69.85546875" style="2" customWidth="1"/>
    <col min="1028" max="1028" width="10.42578125" style="2" customWidth="1"/>
    <col min="1029" max="1029" width="10.5703125" style="2" customWidth="1"/>
    <col min="1030" max="1030" width="28.85546875" style="2" customWidth="1"/>
    <col min="1031" max="1280" width="9.140625" style="2"/>
    <col min="1281" max="1281" width="6.42578125" style="2" customWidth="1"/>
    <col min="1282" max="1282" width="14.28515625" style="2" customWidth="1"/>
    <col min="1283" max="1283" width="69.85546875" style="2" customWidth="1"/>
    <col min="1284" max="1284" width="10.42578125" style="2" customWidth="1"/>
    <col min="1285" max="1285" width="10.5703125" style="2" customWidth="1"/>
    <col min="1286" max="1286" width="28.85546875" style="2" customWidth="1"/>
    <col min="1287" max="1536" width="9.140625" style="2"/>
    <col min="1537" max="1537" width="6.42578125" style="2" customWidth="1"/>
    <col min="1538" max="1538" width="14.28515625" style="2" customWidth="1"/>
    <col min="1539" max="1539" width="69.85546875" style="2" customWidth="1"/>
    <col min="1540" max="1540" width="10.42578125" style="2" customWidth="1"/>
    <col min="1541" max="1541" width="10.5703125" style="2" customWidth="1"/>
    <col min="1542" max="1542" width="28.85546875" style="2" customWidth="1"/>
    <col min="1543" max="1792" width="9.140625" style="2"/>
    <col min="1793" max="1793" width="6.42578125" style="2" customWidth="1"/>
    <col min="1794" max="1794" width="14.28515625" style="2" customWidth="1"/>
    <col min="1795" max="1795" width="69.85546875" style="2" customWidth="1"/>
    <col min="1796" max="1796" width="10.42578125" style="2" customWidth="1"/>
    <col min="1797" max="1797" width="10.5703125" style="2" customWidth="1"/>
    <col min="1798" max="1798" width="28.85546875" style="2" customWidth="1"/>
    <col min="1799" max="2048" width="9.140625" style="2"/>
    <col min="2049" max="2049" width="6.42578125" style="2" customWidth="1"/>
    <col min="2050" max="2050" width="14.28515625" style="2" customWidth="1"/>
    <col min="2051" max="2051" width="69.85546875" style="2" customWidth="1"/>
    <col min="2052" max="2052" width="10.42578125" style="2" customWidth="1"/>
    <col min="2053" max="2053" width="10.5703125" style="2" customWidth="1"/>
    <col min="2054" max="2054" width="28.85546875" style="2" customWidth="1"/>
    <col min="2055" max="2304" width="9.140625" style="2"/>
    <col min="2305" max="2305" width="6.42578125" style="2" customWidth="1"/>
    <col min="2306" max="2306" width="14.28515625" style="2" customWidth="1"/>
    <col min="2307" max="2307" width="69.85546875" style="2" customWidth="1"/>
    <col min="2308" max="2308" width="10.42578125" style="2" customWidth="1"/>
    <col min="2309" max="2309" width="10.5703125" style="2" customWidth="1"/>
    <col min="2310" max="2310" width="28.85546875" style="2" customWidth="1"/>
    <col min="2311" max="2560" width="9.140625" style="2"/>
    <col min="2561" max="2561" width="6.42578125" style="2" customWidth="1"/>
    <col min="2562" max="2562" width="14.28515625" style="2" customWidth="1"/>
    <col min="2563" max="2563" width="69.85546875" style="2" customWidth="1"/>
    <col min="2564" max="2564" width="10.42578125" style="2" customWidth="1"/>
    <col min="2565" max="2565" width="10.5703125" style="2" customWidth="1"/>
    <col min="2566" max="2566" width="28.85546875" style="2" customWidth="1"/>
    <col min="2567" max="2816" width="9.140625" style="2"/>
    <col min="2817" max="2817" width="6.42578125" style="2" customWidth="1"/>
    <col min="2818" max="2818" width="14.28515625" style="2" customWidth="1"/>
    <col min="2819" max="2819" width="69.85546875" style="2" customWidth="1"/>
    <col min="2820" max="2820" width="10.42578125" style="2" customWidth="1"/>
    <col min="2821" max="2821" width="10.5703125" style="2" customWidth="1"/>
    <col min="2822" max="2822" width="28.85546875" style="2" customWidth="1"/>
    <col min="2823" max="3072" width="9.140625" style="2"/>
    <col min="3073" max="3073" width="6.42578125" style="2" customWidth="1"/>
    <col min="3074" max="3074" width="14.28515625" style="2" customWidth="1"/>
    <col min="3075" max="3075" width="69.85546875" style="2" customWidth="1"/>
    <col min="3076" max="3076" width="10.42578125" style="2" customWidth="1"/>
    <col min="3077" max="3077" width="10.5703125" style="2" customWidth="1"/>
    <col min="3078" max="3078" width="28.85546875" style="2" customWidth="1"/>
    <col min="3079" max="3328" width="9.140625" style="2"/>
    <col min="3329" max="3329" width="6.42578125" style="2" customWidth="1"/>
    <col min="3330" max="3330" width="14.28515625" style="2" customWidth="1"/>
    <col min="3331" max="3331" width="69.85546875" style="2" customWidth="1"/>
    <col min="3332" max="3332" width="10.42578125" style="2" customWidth="1"/>
    <col min="3333" max="3333" width="10.5703125" style="2" customWidth="1"/>
    <col min="3334" max="3334" width="28.85546875" style="2" customWidth="1"/>
    <col min="3335" max="3584" width="9.140625" style="2"/>
    <col min="3585" max="3585" width="6.42578125" style="2" customWidth="1"/>
    <col min="3586" max="3586" width="14.28515625" style="2" customWidth="1"/>
    <col min="3587" max="3587" width="69.85546875" style="2" customWidth="1"/>
    <col min="3588" max="3588" width="10.42578125" style="2" customWidth="1"/>
    <col min="3589" max="3589" width="10.5703125" style="2" customWidth="1"/>
    <col min="3590" max="3590" width="28.85546875" style="2" customWidth="1"/>
    <col min="3591" max="3840" width="9.140625" style="2"/>
    <col min="3841" max="3841" width="6.42578125" style="2" customWidth="1"/>
    <col min="3842" max="3842" width="14.28515625" style="2" customWidth="1"/>
    <col min="3843" max="3843" width="69.85546875" style="2" customWidth="1"/>
    <col min="3844" max="3844" width="10.42578125" style="2" customWidth="1"/>
    <col min="3845" max="3845" width="10.5703125" style="2" customWidth="1"/>
    <col min="3846" max="3846" width="28.85546875" style="2" customWidth="1"/>
    <col min="3847" max="4096" width="9.140625" style="2"/>
    <col min="4097" max="4097" width="6.42578125" style="2" customWidth="1"/>
    <col min="4098" max="4098" width="14.28515625" style="2" customWidth="1"/>
    <col min="4099" max="4099" width="69.85546875" style="2" customWidth="1"/>
    <col min="4100" max="4100" width="10.42578125" style="2" customWidth="1"/>
    <col min="4101" max="4101" width="10.5703125" style="2" customWidth="1"/>
    <col min="4102" max="4102" width="28.85546875" style="2" customWidth="1"/>
    <col min="4103" max="4352" width="9.140625" style="2"/>
    <col min="4353" max="4353" width="6.42578125" style="2" customWidth="1"/>
    <col min="4354" max="4354" width="14.28515625" style="2" customWidth="1"/>
    <col min="4355" max="4355" width="69.85546875" style="2" customWidth="1"/>
    <col min="4356" max="4356" width="10.42578125" style="2" customWidth="1"/>
    <col min="4357" max="4357" width="10.5703125" style="2" customWidth="1"/>
    <col min="4358" max="4358" width="28.85546875" style="2" customWidth="1"/>
    <col min="4359" max="4608" width="9.140625" style="2"/>
    <col min="4609" max="4609" width="6.42578125" style="2" customWidth="1"/>
    <col min="4610" max="4610" width="14.28515625" style="2" customWidth="1"/>
    <col min="4611" max="4611" width="69.85546875" style="2" customWidth="1"/>
    <col min="4612" max="4612" width="10.42578125" style="2" customWidth="1"/>
    <col min="4613" max="4613" width="10.5703125" style="2" customWidth="1"/>
    <col min="4614" max="4614" width="28.85546875" style="2" customWidth="1"/>
    <col min="4615" max="4864" width="9.140625" style="2"/>
    <col min="4865" max="4865" width="6.42578125" style="2" customWidth="1"/>
    <col min="4866" max="4866" width="14.28515625" style="2" customWidth="1"/>
    <col min="4867" max="4867" width="69.85546875" style="2" customWidth="1"/>
    <col min="4868" max="4868" width="10.42578125" style="2" customWidth="1"/>
    <col min="4869" max="4869" width="10.5703125" style="2" customWidth="1"/>
    <col min="4870" max="4870" width="28.85546875" style="2" customWidth="1"/>
    <col min="4871" max="5120" width="9.140625" style="2"/>
    <col min="5121" max="5121" width="6.42578125" style="2" customWidth="1"/>
    <col min="5122" max="5122" width="14.28515625" style="2" customWidth="1"/>
    <col min="5123" max="5123" width="69.85546875" style="2" customWidth="1"/>
    <col min="5124" max="5124" width="10.42578125" style="2" customWidth="1"/>
    <col min="5125" max="5125" width="10.5703125" style="2" customWidth="1"/>
    <col min="5126" max="5126" width="28.85546875" style="2" customWidth="1"/>
    <col min="5127" max="5376" width="9.140625" style="2"/>
    <col min="5377" max="5377" width="6.42578125" style="2" customWidth="1"/>
    <col min="5378" max="5378" width="14.28515625" style="2" customWidth="1"/>
    <col min="5379" max="5379" width="69.85546875" style="2" customWidth="1"/>
    <col min="5380" max="5380" width="10.42578125" style="2" customWidth="1"/>
    <col min="5381" max="5381" width="10.5703125" style="2" customWidth="1"/>
    <col min="5382" max="5382" width="28.85546875" style="2" customWidth="1"/>
    <col min="5383" max="5632" width="9.140625" style="2"/>
    <col min="5633" max="5633" width="6.42578125" style="2" customWidth="1"/>
    <col min="5634" max="5634" width="14.28515625" style="2" customWidth="1"/>
    <col min="5635" max="5635" width="69.85546875" style="2" customWidth="1"/>
    <col min="5636" max="5636" width="10.42578125" style="2" customWidth="1"/>
    <col min="5637" max="5637" width="10.5703125" style="2" customWidth="1"/>
    <col min="5638" max="5638" width="28.85546875" style="2" customWidth="1"/>
    <col min="5639" max="5888" width="9.140625" style="2"/>
    <col min="5889" max="5889" width="6.42578125" style="2" customWidth="1"/>
    <col min="5890" max="5890" width="14.28515625" style="2" customWidth="1"/>
    <col min="5891" max="5891" width="69.85546875" style="2" customWidth="1"/>
    <col min="5892" max="5892" width="10.42578125" style="2" customWidth="1"/>
    <col min="5893" max="5893" width="10.5703125" style="2" customWidth="1"/>
    <col min="5894" max="5894" width="28.85546875" style="2" customWidth="1"/>
    <col min="5895" max="6144" width="9.140625" style="2"/>
    <col min="6145" max="6145" width="6.42578125" style="2" customWidth="1"/>
    <col min="6146" max="6146" width="14.28515625" style="2" customWidth="1"/>
    <col min="6147" max="6147" width="69.85546875" style="2" customWidth="1"/>
    <col min="6148" max="6148" width="10.42578125" style="2" customWidth="1"/>
    <col min="6149" max="6149" width="10.5703125" style="2" customWidth="1"/>
    <col min="6150" max="6150" width="28.85546875" style="2" customWidth="1"/>
    <col min="6151" max="6400" width="9.140625" style="2"/>
    <col min="6401" max="6401" width="6.42578125" style="2" customWidth="1"/>
    <col min="6402" max="6402" width="14.28515625" style="2" customWidth="1"/>
    <col min="6403" max="6403" width="69.85546875" style="2" customWidth="1"/>
    <col min="6404" max="6404" width="10.42578125" style="2" customWidth="1"/>
    <col min="6405" max="6405" width="10.5703125" style="2" customWidth="1"/>
    <col min="6406" max="6406" width="28.85546875" style="2" customWidth="1"/>
    <col min="6407" max="6656" width="9.140625" style="2"/>
    <col min="6657" max="6657" width="6.42578125" style="2" customWidth="1"/>
    <col min="6658" max="6658" width="14.28515625" style="2" customWidth="1"/>
    <col min="6659" max="6659" width="69.85546875" style="2" customWidth="1"/>
    <col min="6660" max="6660" width="10.42578125" style="2" customWidth="1"/>
    <col min="6661" max="6661" width="10.5703125" style="2" customWidth="1"/>
    <col min="6662" max="6662" width="28.85546875" style="2" customWidth="1"/>
    <col min="6663" max="6912" width="9.140625" style="2"/>
    <col min="6913" max="6913" width="6.42578125" style="2" customWidth="1"/>
    <col min="6914" max="6914" width="14.28515625" style="2" customWidth="1"/>
    <col min="6915" max="6915" width="69.85546875" style="2" customWidth="1"/>
    <col min="6916" max="6916" width="10.42578125" style="2" customWidth="1"/>
    <col min="6917" max="6917" width="10.5703125" style="2" customWidth="1"/>
    <col min="6918" max="6918" width="28.85546875" style="2" customWidth="1"/>
    <col min="6919" max="7168" width="9.140625" style="2"/>
    <col min="7169" max="7169" width="6.42578125" style="2" customWidth="1"/>
    <col min="7170" max="7170" width="14.28515625" style="2" customWidth="1"/>
    <col min="7171" max="7171" width="69.85546875" style="2" customWidth="1"/>
    <col min="7172" max="7172" width="10.42578125" style="2" customWidth="1"/>
    <col min="7173" max="7173" width="10.5703125" style="2" customWidth="1"/>
    <col min="7174" max="7174" width="28.85546875" style="2" customWidth="1"/>
    <col min="7175" max="7424" width="9.140625" style="2"/>
    <col min="7425" max="7425" width="6.42578125" style="2" customWidth="1"/>
    <col min="7426" max="7426" width="14.28515625" style="2" customWidth="1"/>
    <col min="7427" max="7427" width="69.85546875" style="2" customWidth="1"/>
    <col min="7428" max="7428" width="10.42578125" style="2" customWidth="1"/>
    <col min="7429" max="7429" width="10.5703125" style="2" customWidth="1"/>
    <col min="7430" max="7430" width="28.85546875" style="2" customWidth="1"/>
    <col min="7431" max="7680" width="9.140625" style="2"/>
    <col min="7681" max="7681" width="6.42578125" style="2" customWidth="1"/>
    <col min="7682" max="7682" width="14.28515625" style="2" customWidth="1"/>
    <col min="7683" max="7683" width="69.85546875" style="2" customWidth="1"/>
    <col min="7684" max="7684" width="10.42578125" style="2" customWidth="1"/>
    <col min="7685" max="7685" width="10.5703125" style="2" customWidth="1"/>
    <col min="7686" max="7686" width="28.85546875" style="2" customWidth="1"/>
    <col min="7687" max="7936" width="9.140625" style="2"/>
    <col min="7937" max="7937" width="6.42578125" style="2" customWidth="1"/>
    <col min="7938" max="7938" width="14.28515625" style="2" customWidth="1"/>
    <col min="7939" max="7939" width="69.85546875" style="2" customWidth="1"/>
    <col min="7940" max="7940" width="10.42578125" style="2" customWidth="1"/>
    <col min="7941" max="7941" width="10.5703125" style="2" customWidth="1"/>
    <col min="7942" max="7942" width="28.85546875" style="2" customWidth="1"/>
    <col min="7943" max="8192" width="9.140625" style="2"/>
    <col min="8193" max="8193" width="6.42578125" style="2" customWidth="1"/>
    <col min="8194" max="8194" width="14.28515625" style="2" customWidth="1"/>
    <col min="8195" max="8195" width="69.85546875" style="2" customWidth="1"/>
    <col min="8196" max="8196" width="10.42578125" style="2" customWidth="1"/>
    <col min="8197" max="8197" width="10.5703125" style="2" customWidth="1"/>
    <col min="8198" max="8198" width="28.85546875" style="2" customWidth="1"/>
    <col min="8199" max="8448" width="9.140625" style="2"/>
    <col min="8449" max="8449" width="6.42578125" style="2" customWidth="1"/>
    <col min="8450" max="8450" width="14.28515625" style="2" customWidth="1"/>
    <col min="8451" max="8451" width="69.85546875" style="2" customWidth="1"/>
    <col min="8452" max="8452" width="10.42578125" style="2" customWidth="1"/>
    <col min="8453" max="8453" width="10.5703125" style="2" customWidth="1"/>
    <col min="8454" max="8454" width="28.85546875" style="2" customWidth="1"/>
    <col min="8455" max="8704" width="9.140625" style="2"/>
    <col min="8705" max="8705" width="6.42578125" style="2" customWidth="1"/>
    <col min="8706" max="8706" width="14.28515625" style="2" customWidth="1"/>
    <col min="8707" max="8707" width="69.85546875" style="2" customWidth="1"/>
    <col min="8708" max="8708" width="10.42578125" style="2" customWidth="1"/>
    <col min="8709" max="8709" width="10.5703125" style="2" customWidth="1"/>
    <col min="8710" max="8710" width="28.85546875" style="2" customWidth="1"/>
    <col min="8711" max="8960" width="9.140625" style="2"/>
    <col min="8961" max="8961" width="6.42578125" style="2" customWidth="1"/>
    <col min="8962" max="8962" width="14.28515625" style="2" customWidth="1"/>
    <col min="8963" max="8963" width="69.85546875" style="2" customWidth="1"/>
    <col min="8964" max="8964" width="10.42578125" style="2" customWidth="1"/>
    <col min="8965" max="8965" width="10.5703125" style="2" customWidth="1"/>
    <col min="8966" max="8966" width="28.85546875" style="2" customWidth="1"/>
    <col min="8967" max="9216" width="9.140625" style="2"/>
    <col min="9217" max="9217" width="6.42578125" style="2" customWidth="1"/>
    <col min="9218" max="9218" width="14.28515625" style="2" customWidth="1"/>
    <col min="9219" max="9219" width="69.85546875" style="2" customWidth="1"/>
    <col min="9220" max="9220" width="10.42578125" style="2" customWidth="1"/>
    <col min="9221" max="9221" width="10.5703125" style="2" customWidth="1"/>
    <col min="9222" max="9222" width="28.85546875" style="2" customWidth="1"/>
    <col min="9223" max="9472" width="9.140625" style="2"/>
    <col min="9473" max="9473" width="6.42578125" style="2" customWidth="1"/>
    <col min="9474" max="9474" width="14.28515625" style="2" customWidth="1"/>
    <col min="9475" max="9475" width="69.85546875" style="2" customWidth="1"/>
    <col min="9476" max="9476" width="10.42578125" style="2" customWidth="1"/>
    <col min="9477" max="9477" width="10.5703125" style="2" customWidth="1"/>
    <col min="9478" max="9478" width="28.85546875" style="2" customWidth="1"/>
    <col min="9479" max="9728" width="9.140625" style="2"/>
    <col min="9729" max="9729" width="6.42578125" style="2" customWidth="1"/>
    <col min="9730" max="9730" width="14.28515625" style="2" customWidth="1"/>
    <col min="9731" max="9731" width="69.85546875" style="2" customWidth="1"/>
    <col min="9732" max="9732" width="10.42578125" style="2" customWidth="1"/>
    <col min="9733" max="9733" width="10.5703125" style="2" customWidth="1"/>
    <col min="9734" max="9734" width="28.85546875" style="2" customWidth="1"/>
    <col min="9735" max="9984" width="9.140625" style="2"/>
    <col min="9985" max="9985" width="6.42578125" style="2" customWidth="1"/>
    <col min="9986" max="9986" width="14.28515625" style="2" customWidth="1"/>
    <col min="9987" max="9987" width="69.85546875" style="2" customWidth="1"/>
    <col min="9988" max="9988" width="10.42578125" style="2" customWidth="1"/>
    <col min="9989" max="9989" width="10.5703125" style="2" customWidth="1"/>
    <col min="9990" max="9990" width="28.85546875" style="2" customWidth="1"/>
    <col min="9991" max="10240" width="9.140625" style="2"/>
    <col min="10241" max="10241" width="6.42578125" style="2" customWidth="1"/>
    <col min="10242" max="10242" width="14.28515625" style="2" customWidth="1"/>
    <col min="10243" max="10243" width="69.85546875" style="2" customWidth="1"/>
    <col min="10244" max="10244" width="10.42578125" style="2" customWidth="1"/>
    <col min="10245" max="10245" width="10.5703125" style="2" customWidth="1"/>
    <col min="10246" max="10246" width="28.85546875" style="2" customWidth="1"/>
    <col min="10247" max="10496" width="9.140625" style="2"/>
    <col min="10497" max="10497" width="6.42578125" style="2" customWidth="1"/>
    <col min="10498" max="10498" width="14.28515625" style="2" customWidth="1"/>
    <col min="10499" max="10499" width="69.85546875" style="2" customWidth="1"/>
    <col min="10500" max="10500" width="10.42578125" style="2" customWidth="1"/>
    <col min="10501" max="10501" width="10.5703125" style="2" customWidth="1"/>
    <col min="10502" max="10502" width="28.85546875" style="2" customWidth="1"/>
    <col min="10503" max="10752" width="9.140625" style="2"/>
    <col min="10753" max="10753" width="6.42578125" style="2" customWidth="1"/>
    <col min="10754" max="10754" width="14.28515625" style="2" customWidth="1"/>
    <col min="10755" max="10755" width="69.85546875" style="2" customWidth="1"/>
    <col min="10756" max="10756" width="10.42578125" style="2" customWidth="1"/>
    <col min="10757" max="10757" width="10.5703125" style="2" customWidth="1"/>
    <col min="10758" max="10758" width="28.85546875" style="2" customWidth="1"/>
    <col min="10759" max="11008" width="9.140625" style="2"/>
    <col min="11009" max="11009" width="6.42578125" style="2" customWidth="1"/>
    <col min="11010" max="11010" width="14.28515625" style="2" customWidth="1"/>
    <col min="11011" max="11011" width="69.85546875" style="2" customWidth="1"/>
    <col min="11012" max="11012" width="10.42578125" style="2" customWidth="1"/>
    <col min="11013" max="11013" width="10.5703125" style="2" customWidth="1"/>
    <col min="11014" max="11014" width="28.85546875" style="2" customWidth="1"/>
    <col min="11015" max="11264" width="9.140625" style="2"/>
    <col min="11265" max="11265" width="6.42578125" style="2" customWidth="1"/>
    <col min="11266" max="11266" width="14.28515625" style="2" customWidth="1"/>
    <col min="11267" max="11267" width="69.85546875" style="2" customWidth="1"/>
    <col min="11268" max="11268" width="10.42578125" style="2" customWidth="1"/>
    <col min="11269" max="11269" width="10.5703125" style="2" customWidth="1"/>
    <col min="11270" max="11270" width="28.85546875" style="2" customWidth="1"/>
    <col min="11271" max="11520" width="9.140625" style="2"/>
    <col min="11521" max="11521" width="6.42578125" style="2" customWidth="1"/>
    <col min="11522" max="11522" width="14.28515625" style="2" customWidth="1"/>
    <col min="11523" max="11523" width="69.85546875" style="2" customWidth="1"/>
    <col min="11524" max="11524" width="10.42578125" style="2" customWidth="1"/>
    <col min="11525" max="11525" width="10.5703125" style="2" customWidth="1"/>
    <col min="11526" max="11526" width="28.85546875" style="2" customWidth="1"/>
    <col min="11527" max="11776" width="9.140625" style="2"/>
    <col min="11777" max="11777" width="6.42578125" style="2" customWidth="1"/>
    <col min="11778" max="11778" width="14.28515625" style="2" customWidth="1"/>
    <col min="11779" max="11779" width="69.85546875" style="2" customWidth="1"/>
    <col min="11780" max="11780" width="10.42578125" style="2" customWidth="1"/>
    <col min="11781" max="11781" width="10.5703125" style="2" customWidth="1"/>
    <col min="11782" max="11782" width="28.85546875" style="2" customWidth="1"/>
    <col min="11783" max="12032" width="9.140625" style="2"/>
    <col min="12033" max="12033" width="6.42578125" style="2" customWidth="1"/>
    <col min="12034" max="12034" width="14.28515625" style="2" customWidth="1"/>
    <col min="12035" max="12035" width="69.85546875" style="2" customWidth="1"/>
    <col min="12036" max="12036" width="10.42578125" style="2" customWidth="1"/>
    <col min="12037" max="12037" width="10.5703125" style="2" customWidth="1"/>
    <col min="12038" max="12038" width="28.85546875" style="2" customWidth="1"/>
    <col min="12039" max="12288" width="9.140625" style="2"/>
    <col min="12289" max="12289" width="6.42578125" style="2" customWidth="1"/>
    <col min="12290" max="12290" width="14.28515625" style="2" customWidth="1"/>
    <col min="12291" max="12291" width="69.85546875" style="2" customWidth="1"/>
    <col min="12292" max="12292" width="10.42578125" style="2" customWidth="1"/>
    <col min="12293" max="12293" width="10.5703125" style="2" customWidth="1"/>
    <col min="12294" max="12294" width="28.85546875" style="2" customWidth="1"/>
    <col min="12295" max="12544" width="9.140625" style="2"/>
    <col min="12545" max="12545" width="6.42578125" style="2" customWidth="1"/>
    <col min="12546" max="12546" width="14.28515625" style="2" customWidth="1"/>
    <col min="12547" max="12547" width="69.85546875" style="2" customWidth="1"/>
    <col min="12548" max="12548" width="10.42578125" style="2" customWidth="1"/>
    <col min="12549" max="12549" width="10.5703125" style="2" customWidth="1"/>
    <col min="12550" max="12550" width="28.85546875" style="2" customWidth="1"/>
    <col min="12551" max="12800" width="9.140625" style="2"/>
    <col min="12801" max="12801" width="6.42578125" style="2" customWidth="1"/>
    <col min="12802" max="12802" width="14.28515625" style="2" customWidth="1"/>
    <col min="12803" max="12803" width="69.85546875" style="2" customWidth="1"/>
    <col min="12804" max="12804" width="10.42578125" style="2" customWidth="1"/>
    <col min="12805" max="12805" width="10.5703125" style="2" customWidth="1"/>
    <col min="12806" max="12806" width="28.85546875" style="2" customWidth="1"/>
    <col min="12807" max="13056" width="9.140625" style="2"/>
    <col min="13057" max="13057" width="6.42578125" style="2" customWidth="1"/>
    <col min="13058" max="13058" width="14.28515625" style="2" customWidth="1"/>
    <col min="13059" max="13059" width="69.85546875" style="2" customWidth="1"/>
    <col min="13060" max="13060" width="10.42578125" style="2" customWidth="1"/>
    <col min="13061" max="13061" width="10.5703125" style="2" customWidth="1"/>
    <col min="13062" max="13062" width="28.85546875" style="2" customWidth="1"/>
    <col min="13063" max="13312" width="9.140625" style="2"/>
    <col min="13313" max="13313" width="6.42578125" style="2" customWidth="1"/>
    <col min="13314" max="13314" width="14.28515625" style="2" customWidth="1"/>
    <col min="13315" max="13315" width="69.85546875" style="2" customWidth="1"/>
    <col min="13316" max="13316" width="10.42578125" style="2" customWidth="1"/>
    <col min="13317" max="13317" width="10.5703125" style="2" customWidth="1"/>
    <col min="13318" max="13318" width="28.85546875" style="2" customWidth="1"/>
    <col min="13319" max="13568" width="9.140625" style="2"/>
    <col min="13569" max="13569" width="6.42578125" style="2" customWidth="1"/>
    <col min="13570" max="13570" width="14.28515625" style="2" customWidth="1"/>
    <col min="13571" max="13571" width="69.85546875" style="2" customWidth="1"/>
    <col min="13572" max="13572" width="10.42578125" style="2" customWidth="1"/>
    <col min="13573" max="13573" width="10.5703125" style="2" customWidth="1"/>
    <col min="13574" max="13574" width="28.85546875" style="2" customWidth="1"/>
    <col min="13575" max="13824" width="9.140625" style="2"/>
    <col min="13825" max="13825" width="6.42578125" style="2" customWidth="1"/>
    <col min="13826" max="13826" width="14.28515625" style="2" customWidth="1"/>
    <col min="13827" max="13827" width="69.85546875" style="2" customWidth="1"/>
    <col min="13828" max="13828" width="10.42578125" style="2" customWidth="1"/>
    <col min="13829" max="13829" width="10.5703125" style="2" customWidth="1"/>
    <col min="13830" max="13830" width="28.85546875" style="2" customWidth="1"/>
    <col min="13831" max="14080" width="9.140625" style="2"/>
    <col min="14081" max="14081" width="6.42578125" style="2" customWidth="1"/>
    <col min="14082" max="14082" width="14.28515625" style="2" customWidth="1"/>
    <col min="14083" max="14083" width="69.85546875" style="2" customWidth="1"/>
    <col min="14084" max="14084" width="10.42578125" style="2" customWidth="1"/>
    <col min="14085" max="14085" width="10.5703125" style="2" customWidth="1"/>
    <col min="14086" max="14086" width="28.85546875" style="2" customWidth="1"/>
    <col min="14087" max="14336" width="9.140625" style="2"/>
    <col min="14337" max="14337" width="6.42578125" style="2" customWidth="1"/>
    <col min="14338" max="14338" width="14.28515625" style="2" customWidth="1"/>
    <col min="14339" max="14339" width="69.85546875" style="2" customWidth="1"/>
    <col min="14340" max="14340" width="10.42578125" style="2" customWidth="1"/>
    <col min="14341" max="14341" width="10.5703125" style="2" customWidth="1"/>
    <col min="14342" max="14342" width="28.85546875" style="2" customWidth="1"/>
    <col min="14343" max="14592" width="9.140625" style="2"/>
    <col min="14593" max="14593" width="6.42578125" style="2" customWidth="1"/>
    <col min="14594" max="14594" width="14.28515625" style="2" customWidth="1"/>
    <col min="14595" max="14595" width="69.85546875" style="2" customWidth="1"/>
    <col min="14596" max="14596" width="10.42578125" style="2" customWidth="1"/>
    <col min="14597" max="14597" width="10.5703125" style="2" customWidth="1"/>
    <col min="14598" max="14598" width="28.85546875" style="2" customWidth="1"/>
    <col min="14599" max="14848" width="9.140625" style="2"/>
    <col min="14849" max="14849" width="6.42578125" style="2" customWidth="1"/>
    <col min="14850" max="14850" width="14.28515625" style="2" customWidth="1"/>
    <col min="14851" max="14851" width="69.85546875" style="2" customWidth="1"/>
    <col min="14852" max="14852" width="10.42578125" style="2" customWidth="1"/>
    <col min="14853" max="14853" width="10.5703125" style="2" customWidth="1"/>
    <col min="14854" max="14854" width="28.85546875" style="2" customWidth="1"/>
    <col min="14855" max="15104" width="9.140625" style="2"/>
    <col min="15105" max="15105" width="6.42578125" style="2" customWidth="1"/>
    <col min="15106" max="15106" width="14.28515625" style="2" customWidth="1"/>
    <col min="15107" max="15107" width="69.85546875" style="2" customWidth="1"/>
    <col min="15108" max="15108" width="10.42578125" style="2" customWidth="1"/>
    <col min="15109" max="15109" width="10.5703125" style="2" customWidth="1"/>
    <col min="15110" max="15110" width="28.85546875" style="2" customWidth="1"/>
    <col min="15111" max="15360" width="9.140625" style="2"/>
    <col min="15361" max="15361" width="6.42578125" style="2" customWidth="1"/>
    <col min="15362" max="15362" width="14.28515625" style="2" customWidth="1"/>
    <col min="15363" max="15363" width="69.85546875" style="2" customWidth="1"/>
    <col min="15364" max="15364" width="10.42578125" style="2" customWidth="1"/>
    <col min="15365" max="15365" width="10.5703125" style="2" customWidth="1"/>
    <col min="15366" max="15366" width="28.85546875" style="2" customWidth="1"/>
    <col min="15367" max="15616" width="9.140625" style="2"/>
    <col min="15617" max="15617" width="6.42578125" style="2" customWidth="1"/>
    <col min="15618" max="15618" width="14.28515625" style="2" customWidth="1"/>
    <col min="15619" max="15619" width="69.85546875" style="2" customWidth="1"/>
    <col min="15620" max="15620" width="10.42578125" style="2" customWidth="1"/>
    <col min="15621" max="15621" width="10.5703125" style="2" customWidth="1"/>
    <col min="15622" max="15622" width="28.85546875" style="2" customWidth="1"/>
    <col min="15623" max="15872" width="9.140625" style="2"/>
    <col min="15873" max="15873" width="6.42578125" style="2" customWidth="1"/>
    <col min="15874" max="15874" width="14.28515625" style="2" customWidth="1"/>
    <col min="15875" max="15875" width="69.85546875" style="2" customWidth="1"/>
    <col min="15876" max="15876" width="10.42578125" style="2" customWidth="1"/>
    <col min="15877" max="15877" width="10.5703125" style="2" customWidth="1"/>
    <col min="15878" max="15878" width="28.85546875" style="2" customWidth="1"/>
    <col min="15879" max="16128" width="9.140625" style="2"/>
    <col min="16129" max="16129" width="6.42578125" style="2" customWidth="1"/>
    <col min="16130" max="16130" width="14.28515625" style="2" customWidth="1"/>
    <col min="16131" max="16131" width="69.85546875" style="2" customWidth="1"/>
    <col min="16132" max="16132" width="10.42578125" style="2" customWidth="1"/>
    <col min="16133" max="16133" width="10.5703125" style="2" customWidth="1"/>
    <col min="16134" max="16134" width="28.85546875" style="2" customWidth="1"/>
    <col min="16135" max="16384" width="9.140625" style="2"/>
  </cols>
  <sheetData>
    <row r="1" spans="1:5" x14ac:dyDescent="0.2">
      <c r="A1" s="1"/>
      <c r="B1" s="1"/>
      <c r="C1" s="1"/>
      <c r="D1" s="1"/>
      <c r="E1" s="1"/>
    </row>
    <row r="2" spans="1:5" s="4" customFormat="1" ht="38.25" customHeight="1" x14ac:dyDescent="0.2">
      <c r="A2" s="3" t="s">
        <v>0</v>
      </c>
      <c r="B2" s="3"/>
      <c r="C2" s="321" t="s">
        <v>1</v>
      </c>
      <c r="D2" s="321"/>
      <c r="E2" s="321"/>
    </row>
    <row r="3" spans="1:5" s="4" customFormat="1" ht="7.5" customHeight="1" x14ac:dyDescent="0.2">
      <c r="A3" s="3"/>
      <c r="B3" s="3"/>
      <c r="C3" s="5"/>
      <c r="D3" s="5"/>
      <c r="E3" s="5"/>
    </row>
    <row r="4" spans="1:5" s="4" customFormat="1" x14ac:dyDescent="0.2">
      <c r="A4" s="3" t="s">
        <v>2</v>
      </c>
      <c r="B4" s="3"/>
      <c r="C4" s="321" t="s">
        <v>3</v>
      </c>
      <c r="D4" s="321"/>
      <c r="E4" s="321"/>
    </row>
    <row r="5" spans="1:5" s="4" customFormat="1" ht="7.5" customHeight="1" x14ac:dyDescent="0.2">
      <c r="A5" s="3"/>
      <c r="B5" s="3"/>
      <c r="C5" s="5"/>
      <c r="D5" s="5"/>
      <c r="E5" s="5"/>
    </row>
    <row r="6" spans="1:5" s="4" customFormat="1" x14ac:dyDescent="0.2">
      <c r="A6" s="6"/>
      <c r="B6" s="6"/>
      <c r="C6" s="6"/>
      <c r="D6" s="7" t="s">
        <v>4</v>
      </c>
      <c r="E6" s="5" t="s">
        <v>5</v>
      </c>
    </row>
    <row r="7" spans="1:5" s="4" customFormat="1" ht="12" x14ac:dyDescent="0.2">
      <c r="A7" s="6"/>
      <c r="B7" s="6"/>
      <c r="C7" s="6"/>
      <c r="D7" s="6"/>
      <c r="E7" s="6"/>
    </row>
    <row r="8" spans="1:5" s="4" customFormat="1" ht="15.75" x14ac:dyDescent="0.2">
      <c r="A8" s="6"/>
      <c r="B8" s="6"/>
      <c r="C8" s="322" t="s">
        <v>1642</v>
      </c>
      <c r="D8" s="322"/>
      <c r="E8" s="322"/>
    </row>
    <row r="9" spans="1:5" s="4" customFormat="1" ht="15.75" x14ac:dyDescent="0.2">
      <c r="A9" s="6"/>
      <c r="B9" s="6"/>
      <c r="C9" s="323" t="s">
        <v>6</v>
      </c>
      <c r="D9" s="323"/>
      <c r="E9" s="323"/>
    </row>
    <row r="10" spans="1:5" s="4" customFormat="1" ht="12" x14ac:dyDescent="0.2">
      <c r="A10" s="6"/>
      <c r="B10" s="6"/>
      <c r="C10" s="8"/>
      <c r="D10" s="8"/>
      <c r="E10" s="6"/>
    </row>
    <row r="11" spans="1:5" s="4" customFormat="1" x14ac:dyDescent="0.2">
      <c r="A11" s="6"/>
      <c r="B11" s="9" t="s">
        <v>7</v>
      </c>
      <c r="C11" s="321" t="s">
        <v>1638</v>
      </c>
      <c r="D11" s="321"/>
      <c r="E11" s="321"/>
    </row>
    <row r="12" spans="1:5" x14ac:dyDescent="0.2">
      <c r="C12" s="320" t="s">
        <v>8</v>
      </c>
      <c r="D12" s="320"/>
      <c r="E12" s="320"/>
    </row>
    <row r="13" spans="1:5" ht="7.5" customHeight="1" x14ac:dyDescent="0.2">
      <c r="C13" s="10"/>
      <c r="D13" s="10"/>
      <c r="E13" s="10"/>
    </row>
    <row r="14" spans="1:5" s="4" customFormat="1" x14ac:dyDescent="0.2">
      <c r="A14" s="3" t="s">
        <v>9</v>
      </c>
      <c r="B14" s="3"/>
      <c r="C14" s="318" t="s">
        <v>10</v>
      </c>
      <c r="D14" s="318"/>
      <c r="E14" s="318"/>
    </row>
    <row r="15" spans="1:5" s="4" customFormat="1" ht="7.5" customHeight="1" x14ac:dyDescent="0.2">
      <c r="A15" s="3"/>
      <c r="B15" s="3"/>
      <c r="C15" s="5"/>
      <c r="D15" s="5"/>
      <c r="E15" s="5"/>
    </row>
    <row r="16" spans="1:5" s="4" customFormat="1" x14ac:dyDescent="0.2">
      <c r="A16" s="319" t="s">
        <v>11</v>
      </c>
      <c r="B16" s="319"/>
      <c r="C16" s="319"/>
      <c r="D16" s="319"/>
      <c r="E16" s="5"/>
    </row>
    <row r="17" spans="1:6" s="4" customFormat="1" x14ac:dyDescent="0.2">
      <c r="A17" s="6"/>
      <c r="B17" s="6"/>
      <c r="C17" s="5"/>
      <c r="D17" s="5"/>
      <c r="E17" s="5"/>
    </row>
    <row r="19" spans="1:6" ht="23.25" customHeight="1" x14ac:dyDescent="0.2">
      <c r="A19" s="311" t="s">
        <v>12</v>
      </c>
      <c r="B19" s="311" t="s">
        <v>13</v>
      </c>
      <c r="C19" s="311" t="s">
        <v>14</v>
      </c>
      <c r="D19" s="311" t="s">
        <v>15</v>
      </c>
      <c r="E19" s="311" t="s">
        <v>16</v>
      </c>
      <c r="F19" s="311" t="s">
        <v>17</v>
      </c>
    </row>
    <row r="20" spans="1:6" x14ac:dyDescent="0.2">
      <c r="A20" s="312"/>
      <c r="B20" s="312"/>
      <c r="C20" s="312"/>
      <c r="D20" s="312"/>
      <c r="E20" s="312"/>
      <c r="F20" s="312"/>
    </row>
    <row r="21" spans="1:6" x14ac:dyDescent="0.2">
      <c r="A21" s="11">
        <v>1</v>
      </c>
      <c r="B21" s="12">
        <v>2</v>
      </c>
      <c r="C21" s="12">
        <v>3</v>
      </c>
      <c r="D21" s="12">
        <v>4</v>
      </c>
      <c r="E21" s="12">
        <v>5</v>
      </c>
      <c r="F21" s="12">
        <v>6</v>
      </c>
    </row>
    <row r="22" spans="1:6" x14ac:dyDescent="0.2">
      <c r="A22" s="313"/>
      <c r="B22" s="314"/>
      <c r="C22" s="314"/>
      <c r="D22" s="314"/>
      <c r="E22" s="314"/>
    </row>
    <row r="23" spans="1:6" ht="12.75" customHeight="1" x14ac:dyDescent="0.2">
      <c r="A23" s="315" t="s">
        <v>18</v>
      </c>
      <c r="B23" s="316"/>
      <c r="C23" s="316"/>
      <c r="D23" s="316"/>
      <c r="E23" s="316"/>
      <c r="F23" s="316"/>
    </row>
    <row r="24" spans="1:6" ht="25.5" x14ac:dyDescent="0.2">
      <c r="A24" s="13" t="s">
        <v>19</v>
      </c>
      <c r="B24" s="14" t="s">
        <v>20</v>
      </c>
      <c r="C24" s="15" t="s">
        <v>21</v>
      </c>
      <c r="D24" s="14" t="s">
        <v>22</v>
      </c>
      <c r="E24" s="16">
        <v>180.6</v>
      </c>
      <c r="F24" s="14"/>
    </row>
    <row r="25" spans="1:6" ht="38.25" x14ac:dyDescent="0.2">
      <c r="A25" s="13" t="s">
        <v>23</v>
      </c>
      <c r="B25" s="14" t="s">
        <v>24</v>
      </c>
      <c r="C25" s="15" t="s">
        <v>25</v>
      </c>
      <c r="D25" s="14" t="s">
        <v>22</v>
      </c>
      <c r="E25" s="16">
        <v>966</v>
      </c>
      <c r="F25" s="14"/>
    </row>
    <row r="26" spans="1:6" ht="38.25" x14ac:dyDescent="0.2">
      <c r="A26" s="13" t="s">
        <v>26</v>
      </c>
      <c r="B26" s="14" t="s">
        <v>27</v>
      </c>
      <c r="C26" s="15" t="s">
        <v>28</v>
      </c>
      <c r="D26" s="14" t="s">
        <v>29</v>
      </c>
      <c r="E26" s="16">
        <v>2</v>
      </c>
      <c r="F26" s="14"/>
    </row>
    <row r="27" spans="1:6" ht="25.5" x14ac:dyDescent="0.2">
      <c r="A27" s="13" t="s">
        <v>30</v>
      </c>
      <c r="B27" s="14" t="s">
        <v>31</v>
      </c>
      <c r="C27" s="15" t="s">
        <v>32</v>
      </c>
      <c r="D27" s="14" t="s">
        <v>29</v>
      </c>
      <c r="E27" s="16">
        <v>22</v>
      </c>
      <c r="F27" s="14"/>
    </row>
    <row r="28" spans="1:6" ht="38.25" x14ac:dyDescent="0.2">
      <c r="A28" s="13" t="s">
        <v>33</v>
      </c>
      <c r="B28" s="14" t="s">
        <v>34</v>
      </c>
      <c r="C28" s="15" t="s">
        <v>35</v>
      </c>
      <c r="D28" s="14" t="s">
        <v>22</v>
      </c>
      <c r="E28" s="16">
        <v>157.80000000000001</v>
      </c>
      <c r="F28" s="14"/>
    </row>
    <row r="29" spans="1:6" ht="63.75" x14ac:dyDescent="0.2">
      <c r="A29" s="13" t="s">
        <v>36</v>
      </c>
      <c r="B29" s="14" t="s">
        <v>37</v>
      </c>
      <c r="C29" s="15" t="s">
        <v>38</v>
      </c>
      <c r="D29" s="14" t="s">
        <v>22</v>
      </c>
      <c r="E29" s="16">
        <v>60.5</v>
      </c>
      <c r="F29" s="14"/>
    </row>
    <row r="30" spans="1:6" ht="25.5" x14ac:dyDescent="0.2">
      <c r="A30" s="13" t="s">
        <v>39</v>
      </c>
      <c r="B30" s="14" t="s">
        <v>40</v>
      </c>
      <c r="C30" s="15" t="s">
        <v>41</v>
      </c>
      <c r="D30" s="14" t="s">
        <v>29</v>
      </c>
      <c r="E30" s="16">
        <v>2</v>
      </c>
      <c r="F30" s="14"/>
    </row>
    <row r="31" spans="1:6" x14ac:dyDescent="0.2">
      <c r="A31" s="13" t="s">
        <v>42</v>
      </c>
      <c r="B31" s="14" t="s">
        <v>43</v>
      </c>
      <c r="C31" s="15" t="s">
        <v>44</v>
      </c>
      <c r="D31" s="14" t="s">
        <v>45</v>
      </c>
      <c r="E31" s="16">
        <v>300</v>
      </c>
      <c r="F31" s="14"/>
    </row>
    <row r="32" spans="1:6" ht="25.5" x14ac:dyDescent="0.2">
      <c r="A32" s="13" t="s">
        <v>46</v>
      </c>
      <c r="B32" s="14" t="s">
        <v>47</v>
      </c>
      <c r="C32" s="15" t="s">
        <v>48</v>
      </c>
      <c r="D32" s="14" t="s">
        <v>49</v>
      </c>
      <c r="E32" s="16">
        <v>5</v>
      </c>
      <c r="F32" s="14"/>
    </row>
    <row r="33" spans="1:6" x14ac:dyDescent="0.2">
      <c r="A33" s="13" t="s">
        <v>50</v>
      </c>
      <c r="B33" s="14" t="s">
        <v>51</v>
      </c>
      <c r="C33" s="15" t="s">
        <v>52</v>
      </c>
      <c r="D33" s="14" t="s">
        <v>53</v>
      </c>
      <c r="E33" s="16">
        <v>450</v>
      </c>
      <c r="F33" s="14"/>
    </row>
    <row r="34" spans="1:6" x14ac:dyDescent="0.2">
      <c r="A34" s="13" t="s">
        <v>54</v>
      </c>
      <c r="B34" s="14" t="s">
        <v>55</v>
      </c>
      <c r="C34" s="15" t="s">
        <v>56</v>
      </c>
      <c r="D34" s="14" t="s">
        <v>49</v>
      </c>
      <c r="E34" s="16">
        <v>26</v>
      </c>
      <c r="F34" s="14"/>
    </row>
    <row r="35" spans="1:6" ht="25.5" x14ac:dyDescent="0.2">
      <c r="A35" s="13" t="s">
        <v>57</v>
      </c>
      <c r="B35" s="14" t="s">
        <v>58</v>
      </c>
      <c r="C35" s="15" t="s">
        <v>59</v>
      </c>
      <c r="D35" s="14" t="s">
        <v>49</v>
      </c>
      <c r="E35" s="16">
        <v>22</v>
      </c>
      <c r="F35" s="14"/>
    </row>
    <row r="36" spans="1:6" ht="38.25" x14ac:dyDescent="0.2">
      <c r="A36" s="13" t="s">
        <v>60</v>
      </c>
      <c r="B36" s="14" t="s">
        <v>61</v>
      </c>
      <c r="C36" s="15" t="s">
        <v>62</v>
      </c>
      <c r="D36" s="14" t="s">
        <v>63</v>
      </c>
      <c r="E36" s="16">
        <v>0.11890000000000001</v>
      </c>
      <c r="F36" s="14"/>
    </row>
    <row r="37" spans="1:6" x14ac:dyDescent="0.2">
      <c r="A37" s="13" t="s">
        <v>64</v>
      </c>
      <c r="B37" s="14" t="s">
        <v>47</v>
      </c>
      <c r="C37" s="15" t="s">
        <v>65</v>
      </c>
      <c r="D37" s="14" t="s">
        <v>49</v>
      </c>
      <c r="E37" s="16">
        <v>2</v>
      </c>
      <c r="F37" s="14"/>
    </row>
    <row r="38" spans="1:6" ht="38.25" x14ac:dyDescent="0.2">
      <c r="A38" s="13" t="s">
        <v>66</v>
      </c>
      <c r="B38" s="14" t="s">
        <v>67</v>
      </c>
      <c r="C38" s="15" t="s">
        <v>68</v>
      </c>
      <c r="D38" s="14" t="s">
        <v>49</v>
      </c>
      <c r="E38" s="16">
        <v>4</v>
      </c>
      <c r="F38" s="14"/>
    </row>
    <row r="39" spans="1:6" x14ac:dyDescent="0.2">
      <c r="A39" s="13" t="s">
        <v>69</v>
      </c>
      <c r="B39" s="14" t="s">
        <v>70</v>
      </c>
      <c r="C39" s="15" t="s">
        <v>71</v>
      </c>
      <c r="D39" s="14" t="s">
        <v>22</v>
      </c>
      <c r="E39" s="16">
        <v>6.6</v>
      </c>
      <c r="F39" s="14"/>
    </row>
    <row r="40" spans="1:6" ht="25.5" x14ac:dyDescent="0.2">
      <c r="A40" s="13" t="s">
        <v>72</v>
      </c>
      <c r="B40" s="14" t="s">
        <v>73</v>
      </c>
      <c r="C40" s="15" t="s">
        <v>74</v>
      </c>
      <c r="D40" s="14" t="s">
        <v>49</v>
      </c>
      <c r="E40" s="16">
        <v>3</v>
      </c>
      <c r="F40" s="14"/>
    </row>
    <row r="41" spans="1:6" x14ac:dyDescent="0.2">
      <c r="A41" s="13" t="s">
        <v>75</v>
      </c>
      <c r="B41" s="14" t="s">
        <v>76</v>
      </c>
      <c r="C41" s="15" t="s">
        <v>77</v>
      </c>
      <c r="D41" s="14" t="s">
        <v>63</v>
      </c>
      <c r="E41" s="16">
        <v>0.1925386</v>
      </c>
      <c r="F41" s="14"/>
    </row>
    <row r="42" spans="1:6" x14ac:dyDescent="0.2">
      <c r="A42" s="13" t="s">
        <v>78</v>
      </c>
      <c r="B42" s="14" t="s">
        <v>79</v>
      </c>
      <c r="C42" s="15" t="s">
        <v>80</v>
      </c>
      <c r="D42" s="14" t="s">
        <v>53</v>
      </c>
      <c r="E42" s="16">
        <v>201.91046</v>
      </c>
      <c r="F42" s="14"/>
    </row>
    <row r="43" spans="1:6" ht="38.25" x14ac:dyDescent="0.2">
      <c r="A43" s="13" t="s">
        <v>81</v>
      </c>
      <c r="B43" s="14" t="s">
        <v>82</v>
      </c>
      <c r="C43" s="15" t="s">
        <v>83</v>
      </c>
      <c r="D43" s="14" t="s">
        <v>63</v>
      </c>
      <c r="E43" s="16">
        <v>6.1699999999999998E-2</v>
      </c>
      <c r="F43" s="14"/>
    </row>
    <row r="44" spans="1:6" x14ac:dyDescent="0.2">
      <c r="A44" s="13" t="s">
        <v>84</v>
      </c>
      <c r="B44" s="14" t="s">
        <v>85</v>
      </c>
      <c r="C44" s="15" t="s">
        <v>86</v>
      </c>
      <c r="D44" s="14" t="s">
        <v>49</v>
      </c>
      <c r="E44" s="16">
        <v>4</v>
      </c>
      <c r="F44" s="14"/>
    </row>
    <row r="45" spans="1:6" ht="25.5" x14ac:dyDescent="0.2">
      <c r="A45" s="13" t="s">
        <v>87</v>
      </c>
      <c r="B45" s="14" t="s">
        <v>88</v>
      </c>
      <c r="C45" s="15" t="s">
        <v>89</v>
      </c>
      <c r="D45" s="14" t="s">
        <v>49</v>
      </c>
      <c r="E45" s="16">
        <v>4</v>
      </c>
      <c r="F45" s="14"/>
    </row>
    <row r="46" spans="1:6" ht="25.5" x14ac:dyDescent="0.2">
      <c r="A46" s="13" t="s">
        <v>90</v>
      </c>
      <c r="B46" s="14" t="s">
        <v>91</v>
      </c>
      <c r="C46" s="15" t="s">
        <v>92</v>
      </c>
      <c r="D46" s="14" t="s">
        <v>49</v>
      </c>
      <c r="E46" s="16">
        <v>2</v>
      </c>
      <c r="F46" s="14"/>
    </row>
    <row r="47" spans="1:6" ht="25.5" x14ac:dyDescent="0.2">
      <c r="A47" s="13" t="s">
        <v>93</v>
      </c>
      <c r="B47" s="14" t="s">
        <v>94</v>
      </c>
      <c r="C47" s="15" t="s">
        <v>95</v>
      </c>
      <c r="D47" s="14" t="s">
        <v>49</v>
      </c>
      <c r="E47" s="16">
        <v>5</v>
      </c>
      <c r="F47" s="14"/>
    </row>
    <row r="48" spans="1:6" x14ac:dyDescent="0.2">
      <c r="A48" s="13" t="s">
        <v>96</v>
      </c>
      <c r="B48" s="14" t="s">
        <v>97</v>
      </c>
      <c r="C48" s="15" t="s">
        <v>98</v>
      </c>
      <c r="D48" s="14" t="s">
        <v>29</v>
      </c>
      <c r="E48" s="16">
        <v>3</v>
      </c>
      <c r="F48" s="14"/>
    </row>
    <row r="49" spans="1:6" x14ac:dyDescent="0.2">
      <c r="A49" s="13" t="s">
        <v>99</v>
      </c>
      <c r="B49" s="14" t="s">
        <v>100</v>
      </c>
      <c r="C49" s="15" t="s">
        <v>101</v>
      </c>
      <c r="D49" s="14" t="s">
        <v>49</v>
      </c>
      <c r="E49" s="16">
        <v>2</v>
      </c>
      <c r="F49" s="14"/>
    </row>
    <row r="50" spans="1:6" x14ac:dyDescent="0.2">
      <c r="A50" s="13" t="s">
        <v>102</v>
      </c>
      <c r="B50" s="14" t="s">
        <v>103</v>
      </c>
      <c r="C50" s="15" t="s">
        <v>104</v>
      </c>
      <c r="D50" s="14" t="s">
        <v>22</v>
      </c>
      <c r="E50" s="16">
        <v>1.62</v>
      </c>
      <c r="F50" s="14"/>
    </row>
    <row r="51" spans="1:6" x14ac:dyDescent="0.2">
      <c r="A51" s="13" t="s">
        <v>105</v>
      </c>
      <c r="B51" s="14" t="s">
        <v>70</v>
      </c>
      <c r="C51" s="15" t="s">
        <v>106</v>
      </c>
      <c r="D51" s="14" t="s">
        <v>22</v>
      </c>
      <c r="E51" s="16">
        <v>2.5</v>
      </c>
      <c r="F51" s="14"/>
    </row>
    <row r="52" spans="1:6" x14ac:dyDescent="0.2">
      <c r="A52" s="13" t="s">
        <v>107</v>
      </c>
      <c r="B52" s="14" t="s">
        <v>108</v>
      </c>
      <c r="C52" s="15" t="s">
        <v>109</v>
      </c>
      <c r="D52" s="14" t="s">
        <v>49</v>
      </c>
      <c r="E52" s="16">
        <v>85</v>
      </c>
      <c r="F52" s="14"/>
    </row>
    <row r="53" spans="1:6" ht="25.5" x14ac:dyDescent="0.2">
      <c r="A53" s="13" t="s">
        <v>110</v>
      </c>
      <c r="B53" s="14" t="s">
        <v>111</v>
      </c>
      <c r="C53" s="15" t="s">
        <v>112</v>
      </c>
      <c r="D53" s="14" t="s">
        <v>29</v>
      </c>
      <c r="E53" s="16">
        <v>1</v>
      </c>
      <c r="F53" s="14"/>
    </row>
    <row r="54" spans="1:6" ht="38.25" x14ac:dyDescent="0.2">
      <c r="A54" s="13" t="s">
        <v>113</v>
      </c>
      <c r="B54" s="14" t="s">
        <v>114</v>
      </c>
      <c r="C54" s="15" t="s">
        <v>115</v>
      </c>
      <c r="D54" s="14" t="s">
        <v>49</v>
      </c>
      <c r="E54" s="16">
        <v>2</v>
      </c>
      <c r="F54" s="14"/>
    </row>
    <row r="55" spans="1:6" ht="51" x14ac:dyDescent="0.2">
      <c r="A55" s="13" t="s">
        <v>116</v>
      </c>
      <c r="B55" s="14" t="s">
        <v>117</v>
      </c>
      <c r="C55" s="15" t="s">
        <v>118</v>
      </c>
      <c r="D55" s="14" t="s">
        <v>45</v>
      </c>
      <c r="E55" s="16">
        <v>300</v>
      </c>
      <c r="F55" s="14"/>
    </row>
    <row r="56" spans="1:6" ht="38.25" x14ac:dyDescent="0.2">
      <c r="A56" s="13" t="s">
        <v>119</v>
      </c>
      <c r="B56" s="14" t="s">
        <v>120</v>
      </c>
      <c r="C56" s="15" t="s">
        <v>121</v>
      </c>
      <c r="D56" s="14" t="s">
        <v>63</v>
      </c>
      <c r="E56" s="16">
        <v>0.18559999999999999</v>
      </c>
      <c r="F56" s="14"/>
    </row>
    <row r="57" spans="1:6" ht="25.5" x14ac:dyDescent="0.2">
      <c r="A57" s="13" t="s">
        <v>122</v>
      </c>
      <c r="B57" s="14" t="s">
        <v>123</v>
      </c>
      <c r="C57" s="15" t="s">
        <v>124</v>
      </c>
      <c r="D57" s="14" t="s">
        <v>49</v>
      </c>
      <c r="E57" s="16">
        <v>1</v>
      </c>
      <c r="F57" s="14"/>
    </row>
    <row r="58" spans="1:6" ht="25.5" x14ac:dyDescent="0.2">
      <c r="A58" s="13" t="s">
        <v>125</v>
      </c>
      <c r="B58" s="14" t="s">
        <v>73</v>
      </c>
      <c r="C58" s="15" t="s">
        <v>126</v>
      </c>
      <c r="D58" s="14" t="s">
        <v>49</v>
      </c>
      <c r="E58" s="16">
        <v>1</v>
      </c>
      <c r="F58" s="14"/>
    </row>
    <row r="59" spans="1:6" ht="25.5" x14ac:dyDescent="0.2">
      <c r="A59" s="13" t="s">
        <v>127</v>
      </c>
      <c r="B59" s="14" t="s">
        <v>73</v>
      </c>
      <c r="C59" s="15" t="s">
        <v>128</v>
      </c>
      <c r="D59" s="14" t="s">
        <v>49</v>
      </c>
      <c r="E59" s="16">
        <v>1</v>
      </c>
      <c r="F59" s="14"/>
    </row>
    <row r="60" spans="1:6" x14ac:dyDescent="0.2">
      <c r="A60" s="13" t="s">
        <v>129</v>
      </c>
      <c r="B60" s="14" t="s">
        <v>130</v>
      </c>
      <c r="C60" s="15" t="s">
        <v>131</v>
      </c>
      <c r="D60" s="14" t="s">
        <v>53</v>
      </c>
      <c r="E60" s="16">
        <v>9.7704599999999999</v>
      </c>
      <c r="F60" s="14"/>
    </row>
    <row r="61" spans="1:6" x14ac:dyDescent="0.2">
      <c r="A61" s="13" t="s">
        <v>132</v>
      </c>
      <c r="B61" s="14" t="s">
        <v>97</v>
      </c>
      <c r="C61" s="15" t="s">
        <v>133</v>
      </c>
      <c r="D61" s="14" t="s">
        <v>29</v>
      </c>
      <c r="E61" s="16">
        <v>2</v>
      </c>
      <c r="F61" s="14"/>
    </row>
    <row r="62" spans="1:6" ht="25.5" x14ac:dyDescent="0.2">
      <c r="A62" s="13" t="s">
        <v>134</v>
      </c>
      <c r="B62" s="14" t="s">
        <v>88</v>
      </c>
      <c r="C62" s="15" t="s">
        <v>135</v>
      </c>
      <c r="D62" s="14" t="s">
        <v>49</v>
      </c>
      <c r="E62" s="16">
        <v>2</v>
      </c>
      <c r="F62" s="14"/>
    </row>
    <row r="63" spans="1:6" x14ac:dyDescent="0.2">
      <c r="A63" s="13" t="s">
        <v>136</v>
      </c>
      <c r="B63" s="14" t="s">
        <v>137</v>
      </c>
      <c r="C63" s="15" t="s">
        <v>138</v>
      </c>
      <c r="D63" s="14" t="s">
        <v>139</v>
      </c>
      <c r="E63" s="16">
        <v>8.25</v>
      </c>
      <c r="F63" s="14"/>
    </row>
    <row r="64" spans="1:6" x14ac:dyDescent="0.2">
      <c r="A64" s="13" t="s">
        <v>140</v>
      </c>
      <c r="B64" s="14" t="s">
        <v>141</v>
      </c>
      <c r="C64" s="15" t="s">
        <v>142</v>
      </c>
      <c r="D64" s="14" t="s">
        <v>49</v>
      </c>
      <c r="E64" s="16">
        <v>2</v>
      </c>
      <c r="F64" s="14"/>
    </row>
    <row r="65" spans="1:6" x14ac:dyDescent="0.2">
      <c r="A65" s="13" t="s">
        <v>143</v>
      </c>
      <c r="B65" s="14" t="s">
        <v>70</v>
      </c>
      <c r="C65" s="15" t="s">
        <v>144</v>
      </c>
      <c r="D65" s="14" t="s">
        <v>22</v>
      </c>
      <c r="E65" s="16">
        <v>1.44</v>
      </c>
      <c r="F65" s="14"/>
    </row>
    <row r="66" spans="1:6" ht="25.5" x14ac:dyDescent="0.2">
      <c r="A66" s="13" t="s">
        <v>145</v>
      </c>
      <c r="B66" s="14" t="s">
        <v>146</v>
      </c>
      <c r="C66" s="15" t="s">
        <v>147</v>
      </c>
      <c r="D66" s="14" t="s">
        <v>29</v>
      </c>
      <c r="E66" s="16">
        <v>1</v>
      </c>
      <c r="F66" s="14"/>
    </row>
    <row r="67" spans="1:6" x14ac:dyDescent="0.2">
      <c r="A67" s="13" t="s">
        <v>148</v>
      </c>
      <c r="B67" s="14" t="s">
        <v>149</v>
      </c>
      <c r="C67" s="15" t="s">
        <v>150</v>
      </c>
      <c r="D67" s="14" t="s">
        <v>63</v>
      </c>
      <c r="E67" s="16">
        <v>1.20243E-2</v>
      </c>
      <c r="F67" s="14"/>
    </row>
    <row r="68" spans="1:6" ht="25.5" x14ac:dyDescent="0.2">
      <c r="A68" s="13" t="s">
        <v>151</v>
      </c>
      <c r="B68" s="14" t="s">
        <v>152</v>
      </c>
      <c r="C68" s="15" t="s">
        <v>153</v>
      </c>
      <c r="D68" s="14" t="s">
        <v>49</v>
      </c>
      <c r="E68" s="16">
        <v>5</v>
      </c>
      <c r="F68" s="14"/>
    </row>
    <row r="69" spans="1:6" ht="25.5" x14ac:dyDescent="0.2">
      <c r="A69" s="13" t="s">
        <v>154</v>
      </c>
      <c r="B69" s="14" t="s">
        <v>155</v>
      </c>
      <c r="C69" s="15" t="s">
        <v>156</v>
      </c>
      <c r="D69" s="14" t="s">
        <v>49</v>
      </c>
      <c r="E69" s="16">
        <v>4</v>
      </c>
      <c r="F69" s="14"/>
    </row>
    <row r="70" spans="1:6" ht="25.5" x14ac:dyDescent="0.2">
      <c r="A70" s="13" t="s">
        <v>157</v>
      </c>
      <c r="B70" s="14" t="s">
        <v>158</v>
      </c>
      <c r="C70" s="15" t="s">
        <v>159</v>
      </c>
      <c r="D70" s="14" t="s">
        <v>22</v>
      </c>
      <c r="E70" s="16">
        <v>7.4</v>
      </c>
      <c r="F70" s="14"/>
    </row>
    <row r="71" spans="1:6" x14ac:dyDescent="0.2">
      <c r="A71" s="13" t="s">
        <v>160</v>
      </c>
      <c r="B71" s="14" t="s">
        <v>161</v>
      </c>
      <c r="C71" s="15" t="s">
        <v>162</v>
      </c>
      <c r="D71" s="14" t="s">
        <v>49</v>
      </c>
      <c r="E71" s="16">
        <v>12</v>
      </c>
      <c r="F71" s="14"/>
    </row>
    <row r="72" spans="1:6" ht="25.5" x14ac:dyDescent="0.2">
      <c r="A72" s="13" t="s">
        <v>163</v>
      </c>
      <c r="B72" s="14" t="s">
        <v>164</v>
      </c>
      <c r="C72" s="15" t="s">
        <v>165</v>
      </c>
      <c r="D72" s="14" t="s">
        <v>49</v>
      </c>
      <c r="E72" s="16">
        <v>3</v>
      </c>
      <c r="F72" s="14"/>
    </row>
    <row r="73" spans="1:6" ht="25.5" x14ac:dyDescent="0.2">
      <c r="A73" s="13" t="s">
        <v>166</v>
      </c>
      <c r="B73" s="14" t="s">
        <v>167</v>
      </c>
      <c r="C73" s="15" t="s">
        <v>168</v>
      </c>
      <c r="D73" s="14" t="s">
        <v>169</v>
      </c>
      <c r="E73" s="16">
        <v>14.3</v>
      </c>
      <c r="F73" s="14"/>
    </row>
    <row r="74" spans="1:6" x14ac:dyDescent="0.2">
      <c r="A74" s="13" t="s">
        <v>170</v>
      </c>
      <c r="B74" s="14" t="s">
        <v>171</v>
      </c>
      <c r="C74" s="15" t="s">
        <v>172</v>
      </c>
      <c r="D74" s="14" t="s">
        <v>63</v>
      </c>
      <c r="E74" s="16">
        <v>3.644E-2</v>
      </c>
      <c r="F74" s="14"/>
    </row>
    <row r="75" spans="1:6" x14ac:dyDescent="0.2">
      <c r="A75" s="13" t="s">
        <v>173</v>
      </c>
      <c r="B75" s="14" t="s">
        <v>174</v>
      </c>
      <c r="C75" s="15" t="s">
        <v>175</v>
      </c>
      <c r="D75" s="14" t="s">
        <v>22</v>
      </c>
      <c r="E75" s="16">
        <v>0.6</v>
      </c>
      <c r="F75" s="14"/>
    </row>
    <row r="76" spans="1:6" x14ac:dyDescent="0.2">
      <c r="A76" s="13" t="s">
        <v>176</v>
      </c>
      <c r="B76" s="14" t="s">
        <v>103</v>
      </c>
      <c r="C76" s="15" t="s">
        <v>177</v>
      </c>
      <c r="D76" s="14" t="s">
        <v>22</v>
      </c>
      <c r="E76" s="16">
        <v>0.54</v>
      </c>
      <c r="F76" s="14"/>
    </row>
    <row r="77" spans="1:6" x14ac:dyDescent="0.2">
      <c r="A77" s="13" t="s">
        <v>178</v>
      </c>
      <c r="B77" s="14" t="s">
        <v>179</v>
      </c>
      <c r="C77" s="15" t="s">
        <v>180</v>
      </c>
      <c r="D77" s="14" t="s">
        <v>49</v>
      </c>
      <c r="E77" s="16">
        <v>2</v>
      </c>
      <c r="F77" s="14"/>
    </row>
    <row r="78" spans="1:6" x14ac:dyDescent="0.2">
      <c r="A78" s="13" t="s">
        <v>181</v>
      </c>
      <c r="B78" s="14" t="s">
        <v>174</v>
      </c>
      <c r="C78" s="15" t="s">
        <v>182</v>
      </c>
      <c r="D78" s="14" t="s">
        <v>22</v>
      </c>
      <c r="E78" s="16">
        <v>0.52</v>
      </c>
      <c r="F78" s="14"/>
    </row>
    <row r="79" spans="1:6" ht="25.5" x14ac:dyDescent="0.2">
      <c r="A79" s="13" t="s">
        <v>183</v>
      </c>
      <c r="B79" s="14" t="s">
        <v>184</v>
      </c>
      <c r="C79" s="15" t="s">
        <v>185</v>
      </c>
      <c r="D79" s="14" t="s">
        <v>53</v>
      </c>
      <c r="E79" s="16">
        <v>32.76</v>
      </c>
      <c r="F79" s="14"/>
    </row>
    <row r="80" spans="1:6" ht="25.5" x14ac:dyDescent="0.2">
      <c r="A80" s="13" t="s">
        <v>186</v>
      </c>
      <c r="B80" s="14" t="s">
        <v>187</v>
      </c>
      <c r="C80" s="15" t="s">
        <v>188</v>
      </c>
      <c r="D80" s="14" t="s">
        <v>22</v>
      </c>
      <c r="E80" s="16">
        <v>5.0199999999999996</v>
      </c>
      <c r="F80" s="14"/>
    </row>
    <row r="81" spans="1:6" x14ac:dyDescent="0.2">
      <c r="A81" s="13" t="s">
        <v>189</v>
      </c>
      <c r="B81" s="14" t="s">
        <v>190</v>
      </c>
      <c r="C81" s="15" t="s">
        <v>191</v>
      </c>
      <c r="D81" s="14" t="s">
        <v>49</v>
      </c>
      <c r="E81" s="16">
        <v>2</v>
      </c>
      <c r="F81" s="14"/>
    </row>
    <row r="82" spans="1:6" ht="25.5" x14ac:dyDescent="0.2">
      <c r="A82" s="13" t="s">
        <v>192</v>
      </c>
      <c r="B82" s="14" t="s">
        <v>193</v>
      </c>
      <c r="C82" s="15" t="s">
        <v>194</v>
      </c>
      <c r="D82" s="14" t="s">
        <v>49</v>
      </c>
      <c r="E82" s="16">
        <v>1</v>
      </c>
      <c r="F82" s="14"/>
    </row>
    <row r="83" spans="1:6" x14ac:dyDescent="0.2">
      <c r="A83" s="13" t="s">
        <v>195</v>
      </c>
      <c r="B83" s="14" t="s">
        <v>196</v>
      </c>
      <c r="C83" s="15" t="s">
        <v>197</v>
      </c>
      <c r="D83" s="14" t="s">
        <v>53</v>
      </c>
      <c r="E83" s="16">
        <v>41.675842000000003</v>
      </c>
      <c r="F83" s="14"/>
    </row>
    <row r="84" spans="1:6" ht="25.5" x14ac:dyDescent="0.2">
      <c r="A84" s="13" t="s">
        <v>198</v>
      </c>
      <c r="B84" s="14" t="s">
        <v>199</v>
      </c>
      <c r="C84" s="15" t="s">
        <v>200</v>
      </c>
      <c r="D84" s="14" t="s">
        <v>63</v>
      </c>
      <c r="E84" s="16">
        <v>6.0609999999999997E-2</v>
      </c>
      <c r="F84" s="14"/>
    </row>
    <row r="85" spans="1:6" x14ac:dyDescent="0.2">
      <c r="A85" s="13" t="s">
        <v>201</v>
      </c>
      <c r="B85" s="14" t="s">
        <v>103</v>
      </c>
      <c r="C85" s="15" t="s">
        <v>202</v>
      </c>
      <c r="D85" s="14" t="s">
        <v>22</v>
      </c>
      <c r="E85" s="16">
        <v>0.4</v>
      </c>
      <c r="F85" s="14"/>
    </row>
    <row r="86" spans="1:6" x14ac:dyDescent="0.2">
      <c r="A86" s="13" t="s">
        <v>203</v>
      </c>
      <c r="B86" s="14" t="s">
        <v>204</v>
      </c>
      <c r="C86" s="15" t="s">
        <v>205</v>
      </c>
      <c r="D86" s="14" t="s">
        <v>49</v>
      </c>
      <c r="E86" s="16">
        <v>2</v>
      </c>
      <c r="F86" s="14"/>
    </row>
    <row r="87" spans="1:6" x14ac:dyDescent="0.2">
      <c r="A87" s="13" t="s">
        <v>206</v>
      </c>
      <c r="B87" s="14" t="s">
        <v>207</v>
      </c>
      <c r="C87" s="15" t="s">
        <v>208</v>
      </c>
      <c r="D87" s="14" t="s">
        <v>45</v>
      </c>
      <c r="E87" s="16">
        <v>300</v>
      </c>
      <c r="F87" s="14"/>
    </row>
    <row r="88" spans="1:6" ht="25.5" x14ac:dyDescent="0.2">
      <c r="A88" s="13" t="s">
        <v>209</v>
      </c>
      <c r="B88" s="14" t="s">
        <v>210</v>
      </c>
      <c r="C88" s="15" t="s">
        <v>211</v>
      </c>
      <c r="D88" s="14" t="s">
        <v>49</v>
      </c>
      <c r="E88" s="16">
        <v>1</v>
      </c>
      <c r="F88" s="14"/>
    </row>
    <row r="89" spans="1:6" x14ac:dyDescent="0.2">
      <c r="A89" s="13" t="s">
        <v>212</v>
      </c>
      <c r="B89" s="14" t="s">
        <v>213</v>
      </c>
      <c r="C89" s="15" t="s">
        <v>214</v>
      </c>
      <c r="D89" s="14" t="s">
        <v>63</v>
      </c>
      <c r="E89" s="16">
        <v>1.023E-2</v>
      </c>
      <c r="F89" s="14"/>
    </row>
    <row r="90" spans="1:6" ht="38.25" x14ac:dyDescent="0.2">
      <c r="A90" s="13" t="s">
        <v>215</v>
      </c>
      <c r="B90" s="14" t="s">
        <v>216</v>
      </c>
      <c r="C90" s="15" t="s">
        <v>217</v>
      </c>
      <c r="D90" s="14" t="s">
        <v>218</v>
      </c>
      <c r="E90" s="16">
        <v>1.86</v>
      </c>
      <c r="F90" s="14"/>
    </row>
    <row r="91" spans="1:6" x14ac:dyDescent="0.2">
      <c r="A91" s="13" t="s">
        <v>219</v>
      </c>
      <c r="B91" s="14" t="s">
        <v>220</v>
      </c>
      <c r="C91" s="15" t="s">
        <v>221</v>
      </c>
      <c r="D91" s="14" t="s">
        <v>63</v>
      </c>
      <c r="E91" s="16">
        <v>1.0800000000000001E-2</v>
      </c>
      <c r="F91" s="14"/>
    </row>
    <row r="92" spans="1:6" x14ac:dyDescent="0.2">
      <c r="A92" s="13" t="s">
        <v>222</v>
      </c>
      <c r="B92" s="14" t="s">
        <v>223</v>
      </c>
      <c r="C92" s="15" t="s">
        <v>224</v>
      </c>
      <c r="D92" s="14" t="s">
        <v>63</v>
      </c>
      <c r="E92" s="16">
        <v>2.0915110000000001E-2</v>
      </c>
      <c r="F92" s="14"/>
    </row>
    <row r="93" spans="1:6" x14ac:dyDescent="0.2">
      <c r="A93" s="13" t="s">
        <v>225</v>
      </c>
      <c r="B93" s="14" t="s">
        <v>226</v>
      </c>
      <c r="C93" s="15" t="s">
        <v>227</v>
      </c>
      <c r="D93" s="14" t="s">
        <v>49</v>
      </c>
      <c r="E93" s="16">
        <v>33</v>
      </c>
      <c r="F93" s="14"/>
    </row>
    <row r="94" spans="1:6" ht="25.5" x14ac:dyDescent="0.2">
      <c r="A94" s="13" t="s">
        <v>228</v>
      </c>
      <c r="B94" s="14" t="s">
        <v>229</v>
      </c>
      <c r="C94" s="15" t="s">
        <v>230</v>
      </c>
      <c r="D94" s="14" t="s">
        <v>49</v>
      </c>
      <c r="E94" s="16">
        <v>1</v>
      </c>
      <c r="F94" s="14"/>
    </row>
    <row r="95" spans="1:6" x14ac:dyDescent="0.2">
      <c r="A95" s="13" t="s">
        <v>231</v>
      </c>
      <c r="B95" s="14" t="s">
        <v>232</v>
      </c>
      <c r="C95" s="15" t="s">
        <v>233</v>
      </c>
      <c r="D95" s="14" t="s">
        <v>234</v>
      </c>
      <c r="E95" s="16">
        <v>1.353</v>
      </c>
      <c r="F95" s="14"/>
    </row>
    <row r="96" spans="1:6" x14ac:dyDescent="0.2">
      <c r="A96" s="13" t="s">
        <v>235</v>
      </c>
      <c r="B96" s="14" t="s">
        <v>236</v>
      </c>
      <c r="C96" s="15" t="s">
        <v>237</v>
      </c>
      <c r="D96" s="14" t="s">
        <v>49</v>
      </c>
      <c r="E96" s="16">
        <v>1</v>
      </c>
      <c r="F96" s="14"/>
    </row>
    <row r="97" spans="1:6" x14ac:dyDescent="0.2">
      <c r="A97" s="13" t="s">
        <v>238</v>
      </c>
      <c r="B97" s="14" t="s">
        <v>239</v>
      </c>
      <c r="C97" s="15" t="s">
        <v>240</v>
      </c>
      <c r="D97" s="14" t="s">
        <v>22</v>
      </c>
      <c r="E97" s="16">
        <v>0.09</v>
      </c>
      <c r="F97" s="14"/>
    </row>
    <row r="98" spans="1:6" x14ac:dyDescent="0.2">
      <c r="A98" s="13" t="s">
        <v>241</v>
      </c>
      <c r="B98" s="14" t="s">
        <v>242</v>
      </c>
      <c r="C98" s="15" t="s">
        <v>243</v>
      </c>
      <c r="D98" s="14" t="s">
        <v>49</v>
      </c>
      <c r="E98" s="16">
        <v>1</v>
      </c>
      <c r="F98" s="14"/>
    </row>
    <row r="99" spans="1:6" x14ac:dyDescent="0.2">
      <c r="A99" s="13" t="s">
        <v>244</v>
      </c>
      <c r="B99" s="14" t="s">
        <v>245</v>
      </c>
      <c r="C99" s="15" t="s">
        <v>246</v>
      </c>
      <c r="D99" s="14" t="s">
        <v>53</v>
      </c>
      <c r="E99" s="16">
        <v>3.84</v>
      </c>
      <c r="F99" s="14"/>
    </row>
    <row r="100" spans="1:6" x14ac:dyDescent="0.2">
      <c r="A100" s="13" t="s">
        <v>247</v>
      </c>
      <c r="B100" s="14" t="s">
        <v>174</v>
      </c>
      <c r="C100" s="15" t="s">
        <v>248</v>
      </c>
      <c r="D100" s="14" t="s">
        <v>22</v>
      </c>
      <c r="E100" s="16">
        <v>0.06</v>
      </c>
      <c r="F100" s="14"/>
    </row>
    <row r="101" spans="1:6" x14ac:dyDescent="0.2">
      <c r="A101" s="13" t="s">
        <v>249</v>
      </c>
      <c r="B101" s="14" t="s">
        <v>250</v>
      </c>
      <c r="C101" s="15" t="s">
        <v>251</v>
      </c>
      <c r="D101" s="14" t="s">
        <v>49</v>
      </c>
      <c r="E101" s="16">
        <v>3</v>
      </c>
      <c r="F101" s="14"/>
    </row>
    <row r="102" spans="1:6" x14ac:dyDescent="0.2">
      <c r="A102" s="13" t="s">
        <v>252</v>
      </c>
      <c r="B102" s="14" t="s">
        <v>253</v>
      </c>
      <c r="C102" s="15" t="s">
        <v>254</v>
      </c>
      <c r="D102" s="14" t="s">
        <v>49</v>
      </c>
      <c r="E102" s="16">
        <v>2</v>
      </c>
      <c r="F102" s="14"/>
    </row>
    <row r="103" spans="1:6" x14ac:dyDescent="0.2">
      <c r="A103" s="13" t="s">
        <v>255</v>
      </c>
      <c r="B103" s="14" t="s">
        <v>256</v>
      </c>
      <c r="C103" s="15" t="s">
        <v>257</v>
      </c>
      <c r="D103" s="14" t="s">
        <v>63</v>
      </c>
      <c r="E103" s="16">
        <v>2.4199999999999998E-3</v>
      </c>
      <c r="F103" s="14"/>
    </row>
    <row r="104" spans="1:6" x14ac:dyDescent="0.2">
      <c r="A104" s="13" t="s">
        <v>258</v>
      </c>
      <c r="B104" s="14" t="s">
        <v>259</v>
      </c>
      <c r="C104" s="15" t="s">
        <v>260</v>
      </c>
      <c r="D104" s="14" t="s">
        <v>53</v>
      </c>
      <c r="E104" s="16">
        <v>1.8</v>
      </c>
      <c r="F104" s="14"/>
    </row>
    <row r="105" spans="1:6" x14ac:dyDescent="0.2">
      <c r="A105" s="13" t="s">
        <v>261</v>
      </c>
      <c r="B105" s="14" t="s">
        <v>103</v>
      </c>
      <c r="C105" s="15" t="s">
        <v>262</v>
      </c>
      <c r="D105" s="14" t="s">
        <v>22</v>
      </c>
      <c r="E105" s="16">
        <v>0.03</v>
      </c>
      <c r="F105" s="14"/>
    </row>
    <row r="106" spans="1:6" x14ac:dyDescent="0.2">
      <c r="A106" s="13" t="s">
        <v>263</v>
      </c>
      <c r="B106" s="14" t="s">
        <v>264</v>
      </c>
      <c r="C106" s="15" t="s">
        <v>265</v>
      </c>
      <c r="D106" s="14" t="s">
        <v>49</v>
      </c>
      <c r="E106" s="16">
        <v>28</v>
      </c>
      <c r="F106" s="14"/>
    </row>
    <row r="107" spans="1:6" x14ac:dyDescent="0.2">
      <c r="A107" s="13" t="s">
        <v>266</v>
      </c>
      <c r="B107" s="14" t="s">
        <v>267</v>
      </c>
      <c r="C107" s="15" t="s">
        <v>268</v>
      </c>
      <c r="D107" s="14" t="s">
        <v>49</v>
      </c>
      <c r="E107" s="16">
        <v>6</v>
      </c>
      <c r="F107" s="14"/>
    </row>
    <row r="108" spans="1:6" x14ac:dyDescent="0.2">
      <c r="A108" s="13" t="s">
        <v>269</v>
      </c>
      <c r="B108" s="14" t="s">
        <v>270</v>
      </c>
      <c r="C108" s="15" t="s">
        <v>271</v>
      </c>
      <c r="D108" s="14" t="s">
        <v>139</v>
      </c>
      <c r="E108" s="16">
        <v>0.3135</v>
      </c>
      <c r="F108" s="14"/>
    </row>
    <row r="109" spans="1:6" x14ac:dyDescent="0.2">
      <c r="A109" s="13" t="s">
        <v>272</v>
      </c>
      <c r="B109" s="14" t="s">
        <v>273</v>
      </c>
      <c r="C109" s="15" t="s">
        <v>274</v>
      </c>
      <c r="D109" s="14" t="s">
        <v>63</v>
      </c>
      <c r="E109" s="16">
        <v>2.64E-3</v>
      </c>
      <c r="F109" s="14"/>
    </row>
    <row r="110" spans="1:6" x14ac:dyDescent="0.2">
      <c r="A110" s="13" t="s">
        <v>275</v>
      </c>
      <c r="B110" s="14" t="s">
        <v>276</v>
      </c>
      <c r="C110" s="15" t="s">
        <v>277</v>
      </c>
      <c r="D110" s="14" t="s">
        <v>49</v>
      </c>
      <c r="E110" s="16">
        <v>6</v>
      </c>
      <c r="F110" s="14"/>
    </row>
    <row r="111" spans="1:6" x14ac:dyDescent="0.2">
      <c r="A111" s="13" t="s">
        <v>278</v>
      </c>
      <c r="B111" s="14" t="s">
        <v>279</v>
      </c>
      <c r="C111" s="15" t="s">
        <v>280</v>
      </c>
      <c r="D111" s="14" t="s">
        <v>281</v>
      </c>
      <c r="E111" s="16">
        <v>3.9300000000000002E-2</v>
      </c>
      <c r="F111" s="14"/>
    </row>
    <row r="112" spans="1:6" ht="25.5" x14ac:dyDescent="0.2">
      <c r="A112" s="13" t="s">
        <v>282</v>
      </c>
      <c r="B112" s="14" t="s">
        <v>283</v>
      </c>
      <c r="C112" s="15" t="s">
        <v>284</v>
      </c>
      <c r="D112" s="14" t="s">
        <v>53</v>
      </c>
      <c r="E112" s="16">
        <v>1.1599999999999999</v>
      </c>
      <c r="F112" s="14"/>
    </row>
    <row r="113" spans="1:6" x14ac:dyDescent="0.2">
      <c r="A113" s="13" t="s">
        <v>285</v>
      </c>
      <c r="B113" s="14" t="s">
        <v>286</v>
      </c>
      <c r="C113" s="15" t="s">
        <v>287</v>
      </c>
      <c r="D113" s="14" t="s">
        <v>63</v>
      </c>
      <c r="E113" s="16">
        <v>1.8E-3</v>
      </c>
      <c r="F113" s="14"/>
    </row>
    <row r="114" spans="1:6" x14ac:dyDescent="0.2">
      <c r="A114" s="13" t="s">
        <v>288</v>
      </c>
      <c r="B114" s="14" t="s">
        <v>289</v>
      </c>
      <c r="C114" s="15" t="s">
        <v>290</v>
      </c>
      <c r="D114" s="14" t="s">
        <v>281</v>
      </c>
      <c r="E114" s="16">
        <v>3.5999999999999997E-2</v>
      </c>
      <c r="F114" s="14"/>
    </row>
    <row r="115" spans="1:6" x14ac:dyDescent="0.2">
      <c r="A115" s="13" t="s">
        <v>291</v>
      </c>
      <c r="B115" s="14" t="s">
        <v>292</v>
      </c>
      <c r="C115" s="15" t="s">
        <v>293</v>
      </c>
      <c r="D115" s="14" t="s">
        <v>63</v>
      </c>
      <c r="E115" s="16">
        <v>6.6E-4</v>
      </c>
      <c r="F115" s="14"/>
    </row>
    <row r="116" spans="1:6" x14ac:dyDescent="0.2">
      <c r="A116" s="13" t="s">
        <v>294</v>
      </c>
      <c r="B116" s="14" t="s">
        <v>295</v>
      </c>
      <c r="C116" s="15" t="s">
        <v>296</v>
      </c>
      <c r="D116" s="14" t="s">
        <v>49</v>
      </c>
      <c r="E116" s="16">
        <v>12</v>
      </c>
      <c r="F116" s="14"/>
    </row>
    <row r="117" spans="1:6" x14ac:dyDescent="0.2">
      <c r="A117" s="13" t="s">
        <v>297</v>
      </c>
      <c r="B117" s="14" t="s">
        <v>298</v>
      </c>
      <c r="C117" s="15" t="s">
        <v>299</v>
      </c>
      <c r="D117" s="14" t="s">
        <v>53</v>
      </c>
      <c r="E117" s="16">
        <v>0.8</v>
      </c>
      <c r="F117" s="14"/>
    </row>
    <row r="118" spans="1:6" ht="25.5" x14ac:dyDescent="0.2">
      <c r="A118" s="13" t="s">
        <v>300</v>
      </c>
      <c r="B118" s="14" t="s">
        <v>301</v>
      </c>
      <c r="C118" s="15" t="s">
        <v>302</v>
      </c>
      <c r="D118" s="14" t="s">
        <v>45</v>
      </c>
      <c r="E118" s="16">
        <v>0.78</v>
      </c>
      <c r="F118" s="14"/>
    </row>
    <row r="119" spans="1:6" x14ac:dyDescent="0.2">
      <c r="A119" s="13" t="s">
        <v>303</v>
      </c>
      <c r="B119" s="14" t="s">
        <v>304</v>
      </c>
      <c r="C119" s="15" t="s">
        <v>305</v>
      </c>
      <c r="D119" s="14" t="s">
        <v>53</v>
      </c>
      <c r="E119" s="16">
        <v>0.56000000000000005</v>
      </c>
      <c r="F119" s="14"/>
    </row>
    <row r="120" spans="1:6" ht="25.5" x14ac:dyDescent="0.2">
      <c r="A120" s="13" t="s">
        <v>306</v>
      </c>
      <c r="B120" s="14" t="s">
        <v>307</v>
      </c>
      <c r="C120" s="15" t="s">
        <v>308</v>
      </c>
      <c r="D120" s="14" t="s">
        <v>53</v>
      </c>
      <c r="E120" s="16">
        <v>0.36299999999999999</v>
      </c>
      <c r="F120" s="14"/>
    </row>
    <row r="121" spans="1:6" x14ac:dyDescent="0.2">
      <c r="A121" s="13" t="s">
        <v>309</v>
      </c>
      <c r="B121" s="14" t="s">
        <v>310</v>
      </c>
      <c r="C121" s="15" t="s">
        <v>311</v>
      </c>
      <c r="D121" s="14" t="s">
        <v>234</v>
      </c>
      <c r="E121" s="16">
        <v>0.48</v>
      </c>
      <c r="F121" s="14"/>
    </row>
    <row r="122" spans="1:6" x14ac:dyDescent="0.2">
      <c r="A122" s="13" t="s">
        <v>312</v>
      </c>
      <c r="B122" s="14" t="s">
        <v>313</v>
      </c>
      <c r="C122" s="15" t="s">
        <v>314</v>
      </c>
      <c r="D122" s="14" t="s">
        <v>315</v>
      </c>
      <c r="E122" s="16">
        <v>2.3600000000000001E-3</v>
      </c>
      <c r="F122" s="14"/>
    </row>
    <row r="123" spans="1:6" x14ac:dyDescent="0.2">
      <c r="A123" s="13" t="s">
        <v>316</v>
      </c>
      <c r="B123" s="14" t="s">
        <v>317</v>
      </c>
      <c r="C123" s="15" t="s">
        <v>318</v>
      </c>
      <c r="D123" s="14" t="s">
        <v>53</v>
      </c>
      <c r="E123" s="16">
        <v>0.66</v>
      </c>
      <c r="F123" s="14"/>
    </row>
    <row r="124" spans="1:6" x14ac:dyDescent="0.2">
      <c r="A124" s="13" t="s">
        <v>319</v>
      </c>
      <c r="B124" s="14" t="s">
        <v>320</v>
      </c>
      <c r="C124" s="15" t="s">
        <v>321</v>
      </c>
      <c r="D124" s="14" t="s">
        <v>63</v>
      </c>
      <c r="E124" s="16">
        <v>8.9999999999999998E-4</v>
      </c>
      <c r="F124" s="14"/>
    </row>
    <row r="125" spans="1:6" x14ac:dyDescent="0.2">
      <c r="A125" s="13" t="s">
        <v>322</v>
      </c>
      <c r="B125" s="14" t="s">
        <v>323</v>
      </c>
      <c r="C125" s="15" t="s">
        <v>324</v>
      </c>
      <c r="D125" s="14" t="s">
        <v>53</v>
      </c>
      <c r="E125" s="16">
        <v>0.6</v>
      </c>
      <c r="F125" s="14"/>
    </row>
    <row r="126" spans="1:6" x14ac:dyDescent="0.2">
      <c r="A126" s="13" t="s">
        <v>325</v>
      </c>
      <c r="B126" s="14" t="s">
        <v>326</v>
      </c>
      <c r="C126" s="15" t="s">
        <v>327</v>
      </c>
      <c r="D126" s="14" t="s">
        <v>53</v>
      </c>
      <c r="E126" s="16">
        <v>0.32</v>
      </c>
      <c r="F126" s="14"/>
    </row>
    <row r="127" spans="1:6" ht="25.5" x14ac:dyDescent="0.2">
      <c r="A127" s="13" t="s">
        <v>328</v>
      </c>
      <c r="B127" s="14" t="s">
        <v>329</v>
      </c>
      <c r="C127" s="15" t="s">
        <v>330</v>
      </c>
      <c r="D127" s="14" t="s">
        <v>49</v>
      </c>
      <c r="E127" s="16">
        <v>8</v>
      </c>
      <c r="F127" s="14"/>
    </row>
    <row r="128" spans="1:6" x14ac:dyDescent="0.2">
      <c r="A128" s="13" t="s">
        <v>331</v>
      </c>
      <c r="B128" s="14" t="s">
        <v>332</v>
      </c>
      <c r="C128" s="15" t="s">
        <v>333</v>
      </c>
      <c r="D128" s="14" t="s">
        <v>22</v>
      </c>
      <c r="E128" s="16">
        <v>0.04</v>
      </c>
      <c r="F128" s="14"/>
    </row>
    <row r="129" spans="1:6" outlineLevel="1" x14ac:dyDescent="0.2">
      <c r="A129" s="17"/>
      <c r="B129" s="18"/>
      <c r="C129" s="19"/>
      <c r="D129" s="20"/>
      <c r="E129" s="21"/>
      <c r="F129" s="21"/>
    </row>
    <row r="130" spans="1:6" ht="12.75" customHeight="1" x14ac:dyDescent="0.2">
      <c r="A130" s="315" t="s">
        <v>334</v>
      </c>
      <c r="B130" s="316"/>
      <c r="C130" s="316"/>
      <c r="D130" s="316"/>
      <c r="E130" s="316"/>
      <c r="F130" s="316"/>
    </row>
    <row r="131" spans="1:6" ht="51" x14ac:dyDescent="0.2">
      <c r="A131" s="13" t="s">
        <v>19</v>
      </c>
      <c r="B131" s="14" t="s">
        <v>335</v>
      </c>
      <c r="C131" s="15" t="s">
        <v>336</v>
      </c>
      <c r="D131" s="14" t="s">
        <v>337</v>
      </c>
      <c r="E131" s="16">
        <v>7</v>
      </c>
      <c r="F131" s="14"/>
    </row>
    <row r="132" spans="1:6" ht="51" x14ac:dyDescent="0.2">
      <c r="A132" s="13" t="s">
        <v>23</v>
      </c>
      <c r="B132" s="14" t="s">
        <v>338</v>
      </c>
      <c r="C132" s="15" t="s">
        <v>339</v>
      </c>
      <c r="D132" s="14" t="s">
        <v>337</v>
      </c>
      <c r="E132" s="16">
        <v>1</v>
      </c>
      <c r="F132" s="14"/>
    </row>
    <row r="133" spans="1:6" ht="51" x14ac:dyDescent="0.2">
      <c r="A133" s="13" t="s">
        <v>26</v>
      </c>
      <c r="B133" s="14" t="s">
        <v>335</v>
      </c>
      <c r="C133" s="15" t="s">
        <v>340</v>
      </c>
      <c r="D133" s="14" t="s">
        <v>337</v>
      </c>
      <c r="E133" s="16">
        <v>3</v>
      </c>
      <c r="F133" s="14"/>
    </row>
    <row r="134" spans="1:6" ht="51" x14ac:dyDescent="0.2">
      <c r="A134" s="13" t="s">
        <v>30</v>
      </c>
      <c r="B134" s="14" t="s">
        <v>341</v>
      </c>
      <c r="C134" s="15" t="s">
        <v>342</v>
      </c>
      <c r="D134" s="14" t="s">
        <v>337</v>
      </c>
      <c r="E134" s="16">
        <v>2</v>
      </c>
      <c r="F134" s="14"/>
    </row>
    <row r="135" spans="1:6" ht="51" x14ac:dyDescent="0.2">
      <c r="A135" s="13" t="s">
        <v>33</v>
      </c>
      <c r="B135" s="14" t="s">
        <v>335</v>
      </c>
      <c r="C135" s="15" t="s">
        <v>343</v>
      </c>
      <c r="D135" s="14" t="s">
        <v>337</v>
      </c>
      <c r="E135" s="16">
        <v>2</v>
      </c>
      <c r="F135" s="14"/>
    </row>
    <row r="136" spans="1:6" ht="25.5" x14ac:dyDescent="0.2">
      <c r="A136" s="13" t="s">
        <v>36</v>
      </c>
      <c r="B136" s="14" t="s">
        <v>344</v>
      </c>
      <c r="C136" s="15" t="s">
        <v>345</v>
      </c>
      <c r="D136" s="14" t="s">
        <v>49</v>
      </c>
      <c r="E136" s="16">
        <v>2</v>
      </c>
      <c r="F136" s="14"/>
    </row>
    <row r="137" spans="1:6" outlineLevel="1" x14ac:dyDescent="0.2">
      <c r="A137" s="17"/>
      <c r="B137" s="18"/>
      <c r="C137" s="19"/>
      <c r="D137" s="20"/>
      <c r="E137" s="21"/>
      <c r="F137" s="21"/>
    </row>
    <row r="138" spans="1:6" x14ac:dyDescent="0.2">
      <c r="A138" s="22"/>
      <c r="B138" s="23"/>
      <c r="C138" s="23"/>
      <c r="D138" s="23"/>
      <c r="E138" s="23"/>
    </row>
    <row r="139" spans="1:6" x14ac:dyDescent="0.2">
      <c r="A139" s="24"/>
      <c r="B139" s="317" t="s">
        <v>346</v>
      </c>
      <c r="C139" s="317"/>
      <c r="D139" s="317" t="s">
        <v>347</v>
      </c>
      <c r="E139" s="317"/>
      <c r="F139" s="24"/>
    </row>
  </sheetData>
  <mergeCells count="19">
    <mergeCell ref="C12:E12"/>
    <mergeCell ref="C2:E2"/>
    <mergeCell ref="C4:E4"/>
    <mergeCell ref="C8:E8"/>
    <mergeCell ref="C9:E9"/>
    <mergeCell ref="C11:E11"/>
    <mergeCell ref="C14:E14"/>
    <mergeCell ref="A16:D16"/>
    <mergeCell ref="A19:A20"/>
    <mergeCell ref="B19:B20"/>
    <mergeCell ref="C19:C20"/>
    <mergeCell ref="D19:D20"/>
    <mergeCell ref="E19:E20"/>
    <mergeCell ref="F19:F20"/>
    <mergeCell ref="A22:E22"/>
    <mergeCell ref="A23:F23"/>
    <mergeCell ref="A130:F130"/>
    <mergeCell ref="B139:C139"/>
    <mergeCell ref="D139:E139"/>
  </mergeCells>
  <pageMargins left="0.59" right="0.59" top="0.79" bottom="0.79" header="0.51" footer="0.51"/>
  <pageSetup paperSize="9" scale="97" fitToHeight="10000" orientation="landscape" horizontalDpi="300" verticalDpi="300"/>
  <headerFooter>
    <oddHeader>&amp;L&amp;"Times New Roman,Обычный"Программный комплекс АВС-4 (редакция 2019)&amp;C&amp;"Times New Roman,Обычный"&amp;P&amp;R&amp;"Times New Roman,Обычный"793600</oddHeader>
    <oddFooter>&amp;C&amp;"Times New Roman,Обычный"Страниц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8C64-F58B-4921-9CE6-67B774F1A720}">
  <sheetPr>
    <pageSetUpPr fitToPage="1"/>
  </sheetPr>
  <dimension ref="A1:H1095"/>
  <sheetViews>
    <sheetView showGridLines="0" workbookViewId="0">
      <selection activeCell="D5" sqref="D5:H5"/>
    </sheetView>
  </sheetViews>
  <sheetFormatPr defaultRowHeight="12.75" outlineLevelRow="2" x14ac:dyDescent="0.2"/>
  <cols>
    <col min="1" max="1" width="5.28515625" style="40" customWidth="1"/>
    <col min="2" max="2" width="13.42578125" style="40" customWidth="1"/>
    <col min="3" max="3" width="60.42578125" style="40" customWidth="1"/>
    <col min="4" max="6" width="10" style="40" customWidth="1"/>
    <col min="7" max="7" width="11.85546875" style="40" customWidth="1"/>
    <col min="8" max="8" width="14.28515625" style="40" customWidth="1"/>
    <col min="9" max="256" width="9.140625" style="40"/>
    <col min="257" max="257" width="5.28515625" style="40" customWidth="1"/>
    <col min="258" max="258" width="13.42578125" style="40" customWidth="1"/>
    <col min="259" max="259" width="60.42578125" style="40" customWidth="1"/>
    <col min="260" max="262" width="10" style="40" customWidth="1"/>
    <col min="263" max="263" width="11.85546875" style="40" customWidth="1"/>
    <col min="264" max="264" width="14.28515625" style="40" customWidth="1"/>
    <col min="265" max="512" width="9.140625" style="40"/>
    <col min="513" max="513" width="5.28515625" style="40" customWidth="1"/>
    <col min="514" max="514" width="13.42578125" style="40" customWidth="1"/>
    <col min="515" max="515" width="60.42578125" style="40" customWidth="1"/>
    <col min="516" max="518" width="10" style="40" customWidth="1"/>
    <col min="519" max="519" width="11.85546875" style="40" customWidth="1"/>
    <col min="520" max="520" width="14.28515625" style="40" customWidth="1"/>
    <col min="521" max="768" width="9.140625" style="40"/>
    <col min="769" max="769" width="5.28515625" style="40" customWidth="1"/>
    <col min="770" max="770" width="13.42578125" style="40" customWidth="1"/>
    <col min="771" max="771" width="60.42578125" style="40" customWidth="1"/>
    <col min="772" max="774" width="10" style="40" customWidth="1"/>
    <col min="775" max="775" width="11.85546875" style="40" customWidth="1"/>
    <col min="776" max="776" width="14.28515625" style="40" customWidth="1"/>
    <col min="777" max="1024" width="9.140625" style="40"/>
    <col min="1025" max="1025" width="5.28515625" style="40" customWidth="1"/>
    <col min="1026" max="1026" width="13.42578125" style="40" customWidth="1"/>
    <col min="1027" max="1027" width="60.42578125" style="40" customWidth="1"/>
    <col min="1028" max="1030" width="10" style="40" customWidth="1"/>
    <col min="1031" max="1031" width="11.85546875" style="40" customWidth="1"/>
    <col min="1032" max="1032" width="14.28515625" style="40" customWidth="1"/>
    <col min="1033" max="1280" width="9.140625" style="40"/>
    <col min="1281" max="1281" width="5.28515625" style="40" customWidth="1"/>
    <col min="1282" max="1282" width="13.42578125" style="40" customWidth="1"/>
    <col min="1283" max="1283" width="60.42578125" style="40" customWidth="1"/>
    <col min="1284" max="1286" width="10" style="40" customWidth="1"/>
    <col min="1287" max="1287" width="11.85546875" style="40" customWidth="1"/>
    <col min="1288" max="1288" width="14.28515625" style="40" customWidth="1"/>
    <col min="1289" max="1536" width="9.140625" style="40"/>
    <col min="1537" max="1537" width="5.28515625" style="40" customWidth="1"/>
    <col min="1538" max="1538" width="13.42578125" style="40" customWidth="1"/>
    <col min="1539" max="1539" width="60.42578125" style="40" customWidth="1"/>
    <col min="1540" max="1542" width="10" style="40" customWidth="1"/>
    <col min="1543" max="1543" width="11.85546875" style="40" customWidth="1"/>
    <col min="1544" max="1544" width="14.28515625" style="40" customWidth="1"/>
    <col min="1545" max="1792" width="9.140625" style="40"/>
    <col min="1793" max="1793" width="5.28515625" style="40" customWidth="1"/>
    <col min="1794" max="1794" width="13.42578125" style="40" customWidth="1"/>
    <col min="1795" max="1795" width="60.42578125" style="40" customWidth="1"/>
    <col min="1796" max="1798" width="10" style="40" customWidth="1"/>
    <col min="1799" max="1799" width="11.85546875" style="40" customWidth="1"/>
    <col min="1800" max="1800" width="14.28515625" style="40" customWidth="1"/>
    <col min="1801" max="2048" width="9.140625" style="40"/>
    <col min="2049" max="2049" width="5.28515625" style="40" customWidth="1"/>
    <col min="2050" max="2050" width="13.42578125" style="40" customWidth="1"/>
    <col min="2051" max="2051" width="60.42578125" style="40" customWidth="1"/>
    <col min="2052" max="2054" width="10" style="40" customWidth="1"/>
    <col min="2055" max="2055" width="11.85546875" style="40" customWidth="1"/>
    <col min="2056" max="2056" width="14.28515625" style="40" customWidth="1"/>
    <col min="2057" max="2304" width="9.140625" style="40"/>
    <col min="2305" max="2305" width="5.28515625" style="40" customWidth="1"/>
    <col min="2306" max="2306" width="13.42578125" style="40" customWidth="1"/>
    <col min="2307" max="2307" width="60.42578125" style="40" customWidth="1"/>
    <col min="2308" max="2310" width="10" style="40" customWidth="1"/>
    <col min="2311" max="2311" width="11.85546875" style="40" customWidth="1"/>
    <col min="2312" max="2312" width="14.28515625" style="40" customWidth="1"/>
    <col min="2313" max="2560" width="9.140625" style="40"/>
    <col min="2561" max="2561" width="5.28515625" style="40" customWidth="1"/>
    <col min="2562" max="2562" width="13.42578125" style="40" customWidth="1"/>
    <col min="2563" max="2563" width="60.42578125" style="40" customWidth="1"/>
    <col min="2564" max="2566" width="10" style="40" customWidth="1"/>
    <col min="2567" max="2567" width="11.85546875" style="40" customWidth="1"/>
    <col min="2568" max="2568" width="14.28515625" style="40" customWidth="1"/>
    <col min="2569" max="2816" width="9.140625" style="40"/>
    <col min="2817" max="2817" width="5.28515625" style="40" customWidth="1"/>
    <col min="2818" max="2818" width="13.42578125" style="40" customWidth="1"/>
    <col min="2819" max="2819" width="60.42578125" style="40" customWidth="1"/>
    <col min="2820" max="2822" width="10" style="40" customWidth="1"/>
    <col min="2823" max="2823" width="11.85546875" style="40" customWidth="1"/>
    <col min="2824" max="2824" width="14.28515625" style="40" customWidth="1"/>
    <col min="2825" max="3072" width="9.140625" style="40"/>
    <col min="3073" max="3073" width="5.28515625" style="40" customWidth="1"/>
    <col min="3074" max="3074" width="13.42578125" style="40" customWidth="1"/>
    <col min="3075" max="3075" width="60.42578125" style="40" customWidth="1"/>
    <col min="3076" max="3078" width="10" style="40" customWidth="1"/>
    <col min="3079" max="3079" width="11.85546875" style="40" customWidth="1"/>
    <col min="3080" max="3080" width="14.28515625" style="40" customWidth="1"/>
    <col min="3081" max="3328" width="9.140625" style="40"/>
    <col min="3329" max="3329" width="5.28515625" style="40" customWidth="1"/>
    <col min="3330" max="3330" width="13.42578125" style="40" customWidth="1"/>
    <col min="3331" max="3331" width="60.42578125" style="40" customWidth="1"/>
    <col min="3332" max="3334" width="10" style="40" customWidth="1"/>
    <col min="3335" max="3335" width="11.85546875" style="40" customWidth="1"/>
    <col min="3336" max="3336" width="14.28515625" style="40" customWidth="1"/>
    <col min="3337" max="3584" width="9.140625" style="40"/>
    <col min="3585" max="3585" width="5.28515625" style="40" customWidth="1"/>
    <col min="3586" max="3586" width="13.42578125" style="40" customWidth="1"/>
    <col min="3587" max="3587" width="60.42578125" style="40" customWidth="1"/>
    <col min="3588" max="3590" width="10" style="40" customWidth="1"/>
    <col min="3591" max="3591" width="11.85546875" style="40" customWidth="1"/>
    <col min="3592" max="3592" width="14.28515625" style="40" customWidth="1"/>
    <col min="3593" max="3840" width="9.140625" style="40"/>
    <col min="3841" max="3841" width="5.28515625" style="40" customWidth="1"/>
    <col min="3842" max="3842" width="13.42578125" style="40" customWidth="1"/>
    <col min="3843" max="3843" width="60.42578125" style="40" customWidth="1"/>
    <col min="3844" max="3846" width="10" style="40" customWidth="1"/>
    <col min="3847" max="3847" width="11.85546875" style="40" customWidth="1"/>
    <col min="3848" max="3848" width="14.28515625" style="40" customWidth="1"/>
    <col min="3849" max="4096" width="9.140625" style="40"/>
    <col min="4097" max="4097" width="5.28515625" style="40" customWidth="1"/>
    <col min="4098" max="4098" width="13.42578125" style="40" customWidth="1"/>
    <col min="4099" max="4099" width="60.42578125" style="40" customWidth="1"/>
    <col min="4100" max="4102" width="10" style="40" customWidth="1"/>
    <col min="4103" max="4103" width="11.85546875" style="40" customWidth="1"/>
    <col min="4104" max="4104" width="14.28515625" style="40" customWidth="1"/>
    <col min="4105" max="4352" width="9.140625" style="40"/>
    <col min="4353" max="4353" width="5.28515625" style="40" customWidth="1"/>
    <col min="4354" max="4354" width="13.42578125" style="40" customWidth="1"/>
    <col min="4355" max="4355" width="60.42578125" style="40" customWidth="1"/>
    <col min="4356" max="4358" width="10" style="40" customWidth="1"/>
    <col min="4359" max="4359" width="11.85546875" style="40" customWidth="1"/>
    <col min="4360" max="4360" width="14.28515625" style="40" customWidth="1"/>
    <col min="4361" max="4608" width="9.140625" style="40"/>
    <col min="4609" max="4609" width="5.28515625" style="40" customWidth="1"/>
    <col min="4610" max="4610" width="13.42578125" style="40" customWidth="1"/>
    <col min="4611" max="4611" width="60.42578125" style="40" customWidth="1"/>
    <col min="4612" max="4614" width="10" style="40" customWidth="1"/>
    <col min="4615" max="4615" width="11.85546875" style="40" customWidth="1"/>
    <col min="4616" max="4616" width="14.28515625" style="40" customWidth="1"/>
    <col min="4617" max="4864" width="9.140625" style="40"/>
    <col min="4865" max="4865" width="5.28515625" style="40" customWidth="1"/>
    <col min="4866" max="4866" width="13.42578125" style="40" customWidth="1"/>
    <col min="4867" max="4867" width="60.42578125" style="40" customWidth="1"/>
    <col min="4868" max="4870" width="10" style="40" customWidth="1"/>
    <col min="4871" max="4871" width="11.85546875" style="40" customWidth="1"/>
    <col min="4872" max="4872" width="14.28515625" style="40" customWidth="1"/>
    <col min="4873" max="5120" width="9.140625" style="40"/>
    <col min="5121" max="5121" width="5.28515625" style="40" customWidth="1"/>
    <col min="5122" max="5122" width="13.42578125" style="40" customWidth="1"/>
    <col min="5123" max="5123" width="60.42578125" style="40" customWidth="1"/>
    <col min="5124" max="5126" width="10" style="40" customWidth="1"/>
    <col min="5127" max="5127" width="11.85546875" style="40" customWidth="1"/>
    <col min="5128" max="5128" width="14.28515625" style="40" customWidth="1"/>
    <col min="5129" max="5376" width="9.140625" style="40"/>
    <col min="5377" max="5377" width="5.28515625" style="40" customWidth="1"/>
    <col min="5378" max="5378" width="13.42578125" style="40" customWidth="1"/>
    <col min="5379" max="5379" width="60.42578125" style="40" customWidth="1"/>
    <col min="5380" max="5382" width="10" style="40" customWidth="1"/>
    <col min="5383" max="5383" width="11.85546875" style="40" customWidth="1"/>
    <col min="5384" max="5384" width="14.28515625" style="40" customWidth="1"/>
    <col min="5385" max="5632" width="9.140625" style="40"/>
    <col min="5633" max="5633" width="5.28515625" style="40" customWidth="1"/>
    <col min="5634" max="5634" width="13.42578125" style="40" customWidth="1"/>
    <col min="5635" max="5635" width="60.42578125" style="40" customWidth="1"/>
    <col min="5636" max="5638" width="10" style="40" customWidth="1"/>
    <col min="5639" max="5639" width="11.85546875" style="40" customWidth="1"/>
    <col min="5640" max="5640" width="14.28515625" style="40" customWidth="1"/>
    <col min="5641" max="5888" width="9.140625" style="40"/>
    <col min="5889" max="5889" width="5.28515625" style="40" customWidth="1"/>
    <col min="5890" max="5890" width="13.42578125" style="40" customWidth="1"/>
    <col min="5891" max="5891" width="60.42578125" style="40" customWidth="1"/>
    <col min="5892" max="5894" width="10" style="40" customWidth="1"/>
    <col min="5895" max="5895" width="11.85546875" style="40" customWidth="1"/>
    <col min="5896" max="5896" width="14.28515625" style="40" customWidth="1"/>
    <col min="5897" max="6144" width="9.140625" style="40"/>
    <col min="6145" max="6145" width="5.28515625" style="40" customWidth="1"/>
    <col min="6146" max="6146" width="13.42578125" style="40" customWidth="1"/>
    <col min="6147" max="6147" width="60.42578125" style="40" customWidth="1"/>
    <col min="6148" max="6150" width="10" style="40" customWidth="1"/>
    <col min="6151" max="6151" width="11.85546875" style="40" customWidth="1"/>
    <col min="6152" max="6152" width="14.28515625" style="40" customWidth="1"/>
    <col min="6153" max="6400" width="9.140625" style="40"/>
    <col min="6401" max="6401" width="5.28515625" style="40" customWidth="1"/>
    <col min="6402" max="6402" width="13.42578125" style="40" customWidth="1"/>
    <col min="6403" max="6403" width="60.42578125" style="40" customWidth="1"/>
    <col min="6404" max="6406" width="10" style="40" customWidth="1"/>
    <col min="6407" max="6407" width="11.85546875" style="40" customWidth="1"/>
    <col min="6408" max="6408" width="14.28515625" style="40" customWidth="1"/>
    <col min="6409" max="6656" width="9.140625" style="40"/>
    <col min="6657" max="6657" width="5.28515625" style="40" customWidth="1"/>
    <col min="6658" max="6658" width="13.42578125" style="40" customWidth="1"/>
    <col min="6659" max="6659" width="60.42578125" style="40" customWidth="1"/>
    <col min="6660" max="6662" width="10" style="40" customWidth="1"/>
    <col min="6663" max="6663" width="11.85546875" style="40" customWidth="1"/>
    <col min="6664" max="6664" width="14.28515625" style="40" customWidth="1"/>
    <col min="6665" max="6912" width="9.140625" style="40"/>
    <col min="6913" max="6913" width="5.28515625" style="40" customWidth="1"/>
    <col min="6914" max="6914" width="13.42578125" style="40" customWidth="1"/>
    <col min="6915" max="6915" width="60.42578125" style="40" customWidth="1"/>
    <col min="6916" max="6918" width="10" style="40" customWidth="1"/>
    <col min="6919" max="6919" width="11.85546875" style="40" customWidth="1"/>
    <col min="6920" max="6920" width="14.28515625" style="40" customWidth="1"/>
    <col min="6921" max="7168" width="9.140625" style="40"/>
    <col min="7169" max="7169" width="5.28515625" style="40" customWidth="1"/>
    <col min="7170" max="7170" width="13.42578125" style="40" customWidth="1"/>
    <col min="7171" max="7171" width="60.42578125" style="40" customWidth="1"/>
    <col min="7172" max="7174" width="10" style="40" customWidth="1"/>
    <col min="7175" max="7175" width="11.85546875" style="40" customWidth="1"/>
    <col min="7176" max="7176" width="14.28515625" style="40" customWidth="1"/>
    <col min="7177" max="7424" width="9.140625" style="40"/>
    <col min="7425" max="7425" width="5.28515625" style="40" customWidth="1"/>
    <col min="7426" max="7426" width="13.42578125" style="40" customWidth="1"/>
    <col min="7427" max="7427" width="60.42578125" style="40" customWidth="1"/>
    <col min="7428" max="7430" width="10" style="40" customWidth="1"/>
    <col min="7431" max="7431" width="11.85546875" style="40" customWidth="1"/>
    <col min="7432" max="7432" width="14.28515625" style="40" customWidth="1"/>
    <col min="7433" max="7680" width="9.140625" style="40"/>
    <col min="7681" max="7681" width="5.28515625" style="40" customWidth="1"/>
    <col min="7682" max="7682" width="13.42578125" style="40" customWidth="1"/>
    <col min="7683" max="7683" width="60.42578125" style="40" customWidth="1"/>
    <col min="7684" max="7686" width="10" style="40" customWidth="1"/>
    <col min="7687" max="7687" width="11.85546875" style="40" customWidth="1"/>
    <col min="7688" max="7688" width="14.28515625" style="40" customWidth="1"/>
    <col min="7689" max="7936" width="9.140625" style="40"/>
    <col min="7937" max="7937" width="5.28515625" style="40" customWidth="1"/>
    <col min="7938" max="7938" width="13.42578125" style="40" customWidth="1"/>
    <col min="7939" max="7939" width="60.42578125" style="40" customWidth="1"/>
    <col min="7940" max="7942" width="10" style="40" customWidth="1"/>
    <col min="7943" max="7943" width="11.85546875" style="40" customWidth="1"/>
    <col min="7944" max="7944" width="14.28515625" style="40" customWidth="1"/>
    <col min="7945" max="8192" width="9.140625" style="40"/>
    <col min="8193" max="8193" width="5.28515625" style="40" customWidth="1"/>
    <col min="8194" max="8194" width="13.42578125" style="40" customWidth="1"/>
    <col min="8195" max="8195" width="60.42578125" style="40" customWidth="1"/>
    <col min="8196" max="8198" width="10" style="40" customWidth="1"/>
    <col min="8199" max="8199" width="11.85546875" style="40" customWidth="1"/>
    <col min="8200" max="8200" width="14.28515625" style="40" customWidth="1"/>
    <col min="8201" max="8448" width="9.140625" style="40"/>
    <col min="8449" max="8449" width="5.28515625" style="40" customWidth="1"/>
    <col min="8450" max="8450" width="13.42578125" style="40" customWidth="1"/>
    <col min="8451" max="8451" width="60.42578125" style="40" customWidth="1"/>
    <col min="8452" max="8454" width="10" style="40" customWidth="1"/>
    <col min="8455" max="8455" width="11.85546875" style="40" customWidth="1"/>
    <col min="8456" max="8456" width="14.28515625" style="40" customWidth="1"/>
    <col min="8457" max="8704" width="9.140625" style="40"/>
    <col min="8705" max="8705" width="5.28515625" style="40" customWidth="1"/>
    <col min="8706" max="8706" width="13.42578125" style="40" customWidth="1"/>
    <col min="8707" max="8707" width="60.42578125" style="40" customWidth="1"/>
    <col min="8708" max="8710" width="10" style="40" customWidth="1"/>
    <col min="8711" max="8711" width="11.85546875" style="40" customWidth="1"/>
    <col min="8712" max="8712" width="14.28515625" style="40" customWidth="1"/>
    <col min="8713" max="8960" width="9.140625" style="40"/>
    <col min="8961" max="8961" width="5.28515625" style="40" customWidth="1"/>
    <col min="8962" max="8962" width="13.42578125" style="40" customWidth="1"/>
    <col min="8963" max="8963" width="60.42578125" style="40" customWidth="1"/>
    <col min="8964" max="8966" width="10" style="40" customWidth="1"/>
    <col min="8967" max="8967" width="11.85546875" style="40" customWidth="1"/>
    <col min="8968" max="8968" width="14.28515625" style="40" customWidth="1"/>
    <col min="8969" max="9216" width="9.140625" style="40"/>
    <col min="9217" max="9217" width="5.28515625" style="40" customWidth="1"/>
    <col min="9218" max="9218" width="13.42578125" style="40" customWidth="1"/>
    <col min="9219" max="9219" width="60.42578125" style="40" customWidth="1"/>
    <col min="9220" max="9222" width="10" style="40" customWidth="1"/>
    <col min="9223" max="9223" width="11.85546875" style="40" customWidth="1"/>
    <col min="9224" max="9224" width="14.28515625" style="40" customWidth="1"/>
    <col min="9225" max="9472" width="9.140625" style="40"/>
    <col min="9473" max="9473" width="5.28515625" style="40" customWidth="1"/>
    <col min="9474" max="9474" width="13.42578125" style="40" customWidth="1"/>
    <col min="9475" max="9475" width="60.42578125" style="40" customWidth="1"/>
    <col min="9476" max="9478" width="10" style="40" customWidth="1"/>
    <col min="9479" max="9479" width="11.85546875" style="40" customWidth="1"/>
    <col min="9480" max="9480" width="14.28515625" style="40" customWidth="1"/>
    <col min="9481" max="9728" width="9.140625" style="40"/>
    <col min="9729" max="9729" width="5.28515625" style="40" customWidth="1"/>
    <col min="9730" max="9730" width="13.42578125" style="40" customWidth="1"/>
    <col min="9731" max="9731" width="60.42578125" style="40" customWidth="1"/>
    <col min="9732" max="9734" width="10" style="40" customWidth="1"/>
    <col min="9735" max="9735" width="11.85546875" style="40" customWidth="1"/>
    <col min="9736" max="9736" width="14.28515625" style="40" customWidth="1"/>
    <col min="9737" max="9984" width="9.140625" style="40"/>
    <col min="9985" max="9985" width="5.28515625" style="40" customWidth="1"/>
    <col min="9986" max="9986" width="13.42578125" style="40" customWidth="1"/>
    <col min="9987" max="9987" width="60.42578125" style="40" customWidth="1"/>
    <col min="9988" max="9990" width="10" style="40" customWidth="1"/>
    <col min="9991" max="9991" width="11.85546875" style="40" customWidth="1"/>
    <col min="9992" max="9992" width="14.28515625" style="40" customWidth="1"/>
    <col min="9993" max="10240" width="9.140625" style="40"/>
    <col min="10241" max="10241" width="5.28515625" style="40" customWidth="1"/>
    <col min="10242" max="10242" width="13.42578125" style="40" customWidth="1"/>
    <col min="10243" max="10243" width="60.42578125" style="40" customWidth="1"/>
    <col min="10244" max="10246" width="10" style="40" customWidth="1"/>
    <col min="10247" max="10247" width="11.85546875" style="40" customWidth="1"/>
    <col min="10248" max="10248" width="14.28515625" style="40" customWidth="1"/>
    <col min="10249" max="10496" width="9.140625" style="40"/>
    <col min="10497" max="10497" width="5.28515625" style="40" customWidth="1"/>
    <col min="10498" max="10498" width="13.42578125" style="40" customWidth="1"/>
    <col min="10499" max="10499" width="60.42578125" style="40" customWidth="1"/>
    <col min="10500" max="10502" width="10" style="40" customWidth="1"/>
    <col min="10503" max="10503" width="11.85546875" style="40" customWidth="1"/>
    <col min="10504" max="10504" width="14.28515625" style="40" customWidth="1"/>
    <col min="10505" max="10752" width="9.140625" style="40"/>
    <col min="10753" max="10753" width="5.28515625" style="40" customWidth="1"/>
    <col min="10754" max="10754" width="13.42578125" style="40" customWidth="1"/>
    <col min="10755" max="10755" width="60.42578125" style="40" customWidth="1"/>
    <col min="10756" max="10758" width="10" style="40" customWidth="1"/>
    <col min="10759" max="10759" width="11.85546875" style="40" customWidth="1"/>
    <col min="10760" max="10760" width="14.28515625" style="40" customWidth="1"/>
    <col min="10761" max="11008" width="9.140625" style="40"/>
    <col min="11009" max="11009" width="5.28515625" style="40" customWidth="1"/>
    <col min="11010" max="11010" width="13.42578125" style="40" customWidth="1"/>
    <col min="11011" max="11011" width="60.42578125" style="40" customWidth="1"/>
    <col min="11012" max="11014" width="10" style="40" customWidth="1"/>
    <col min="11015" max="11015" width="11.85546875" style="40" customWidth="1"/>
    <col min="11016" max="11016" width="14.28515625" style="40" customWidth="1"/>
    <col min="11017" max="11264" width="9.140625" style="40"/>
    <col min="11265" max="11265" width="5.28515625" style="40" customWidth="1"/>
    <col min="11266" max="11266" width="13.42578125" style="40" customWidth="1"/>
    <col min="11267" max="11267" width="60.42578125" style="40" customWidth="1"/>
    <col min="11268" max="11270" width="10" style="40" customWidth="1"/>
    <col min="11271" max="11271" width="11.85546875" style="40" customWidth="1"/>
    <col min="11272" max="11272" width="14.28515625" style="40" customWidth="1"/>
    <col min="11273" max="11520" width="9.140625" style="40"/>
    <col min="11521" max="11521" width="5.28515625" style="40" customWidth="1"/>
    <col min="11522" max="11522" width="13.42578125" style="40" customWidth="1"/>
    <col min="11523" max="11523" width="60.42578125" style="40" customWidth="1"/>
    <col min="11524" max="11526" width="10" style="40" customWidth="1"/>
    <col min="11527" max="11527" width="11.85546875" style="40" customWidth="1"/>
    <col min="11528" max="11528" width="14.28515625" style="40" customWidth="1"/>
    <col min="11529" max="11776" width="9.140625" style="40"/>
    <col min="11777" max="11777" width="5.28515625" style="40" customWidth="1"/>
    <col min="11778" max="11778" width="13.42578125" style="40" customWidth="1"/>
    <col min="11779" max="11779" width="60.42578125" style="40" customWidth="1"/>
    <col min="11780" max="11782" width="10" style="40" customWidth="1"/>
    <col min="11783" max="11783" width="11.85546875" style="40" customWidth="1"/>
    <col min="11784" max="11784" width="14.28515625" style="40" customWidth="1"/>
    <col min="11785" max="12032" width="9.140625" style="40"/>
    <col min="12033" max="12033" width="5.28515625" style="40" customWidth="1"/>
    <col min="12034" max="12034" width="13.42578125" style="40" customWidth="1"/>
    <col min="12035" max="12035" width="60.42578125" style="40" customWidth="1"/>
    <col min="12036" max="12038" width="10" style="40" customWidth="1"/>
    <col min="12039" max="12039" width="11.85546875" style="40" customWidth="1"/>
    <col min="12040" max="12040" width="14.28515625" style="40" customWidth="1"/>
    <col min="12041" max="12288" width="9.140625" style="40"/>
    <col min="12289" max="12289" width="5.28515625" style="40" customWidth="1"/>
    <col min="12290" max="12290" width="13.42578125" style="40" customWidth="1"/>
    <col min="12291" max="12291" width="60.42578125" style="40" customWidth="1"/>
    <col min="12292" max="12294" width="10" style="40" customWidth="1"/>
    <col min="12295" max="12295" width="11.85546875" style="40" customWidth="1"/>
    <col min="12296" max="12296" width="14.28515625" style="40" customWidth="1"/>
    <col min="12297" max="12544" width="9.140625" style="40"/>
    <col min="12545" max="12545" width="5.28515625" style="40" customWidth="1"/>
    <col min="12546" max="12546" width="13.42578125" style="40" customWidth="1"/>
    <col min="12547" max="12547" width="60.42578125" style="40" customWidth="1"/>
    <col min="12548" max="12550" width="10" style="40" customWidth="1"/>
    <col min="12551" max="12551" width="11.85546875" style="40" customWidth="1"/>
    <col min="12552" max="12552" width="14.28515625" style="40" customWidth="1"/>
    <col min="12553" max="12800" width="9.140625" style="40"/>
    <col min="12801" max="12801" width="5.28515625" style="40" customWidth="1"/>
    <col min="12802" max="12802" width="13.42578125" style="40" customWidth="1"/>
    <col min="12803" max="12803" width="60.42578125" style="40" customWidth="1"/>
    <col min="12804" max="12806" width="10" style="40" customWidth="1"/>
    <col min="12807" max="12807" width="11.85546875" style="40" customWidth="1"/>
    <col min="12808" max="12808" width="14.28515625" style="40" customWidth="1"/>
    <col min="12809" max="13056" width="9.140625" style="40"/>
    <col min="13057" max="13057" width="5.28515625" style="40" customWidth="1"/>
    <col min="13058" max="13058" width="13.42578125" style="40" customWidth="1"/>
    <col min="13059" max="13059" width="60.42578125" style="40" customWidth="1"/>
    <col min="13060" max="13062" width="10" style="40" customWidth="1"/>
    <col min="13063" max="13063" width="11.85546875" style="40" customWidth="1"/>
    <col min="13064" max="13064" width="14.28515625" style="40" customWidth="1"/>
    <col min="13065" max="13312" width="9.140625" style="40"/>
    <col min="13313" max="13313" width="5.28515625" style="40" customWidth="1"/>
    <col min="13314" max="13314" width="13.42578125" style="40" customWidth="1"/>
    <col min="13315" max="13315" width="60.42578125" style="40" customWidth="1"/>
    <col min="13316" max="13318" width="10" style="40" customWidth="1"/>
    <col min="13319" max="13319" width="11.85546875" style="40" customWidth="1"/>
    <col min="13320" max="13320" width="14.28515625" style="40" customWidth="1"/>
    <col min="13321" max="13568" width="9.140625" style="40"/>
    <col min="13569" max="13569" width="5.28515625" style="40" customWidth="1"/>
    <col min="13570" max="13570" width="13.42578125" style="40" customWidth="1"/>
    <col min="13571" max="13571" width="60.42578125" style="40" customWidth="1"/>
    <col min="13572" max="13574" width="10" style="40" customWidth="1"/>
    <col min="13575" max="13575" width="11.85546875" style="40" customWidth="1"/>
    <col min="13576" max="13576" width="14.28515625" style="40" customWidth="1"/>
    <col min="13577" max="13824" width="9.140625" style="40"/>
    <col min="13825" max="13825" width="5.28515625" style="40" customWidth="1"/>
    <col min="13826" max="13826" width="13.42578125" style="40" customWidth="1"/>
    <col min="13827" max="13827" width="60.42578125" style="40" customWidth="1"/>
    <col min="13828" max="13830" width="10" style="40" customWidth="1"/>
    <col min="13831" max="13831" width="11.85546875" style="40" customWidth="1"/>
    <col min="13832" max="13832" width="14.28515625" style="40" customWidth="1"/>
    <col min="13833" max="14080" width="9.140625" style="40"/>
    <col min="14081" max="14081" width="5.28515625" style="40" customWidth="1"/>
    <col min="14082" max="14082" width="13.42578125" style="40" customWidth="1"/>
    <col min="14083" max="14083" width="60.42578125" style="40" customWidth="1"/>
    <col min="14084" max="14086" width="10" style="40" customWidth="1"/>
    <col min="14087" max="14087" width="11.85546875" style="40" customWidth="1"/>
    <col min="14088" max="14088" width="14.28515625" style="40" customWidth="1"/>
    <col min="14089" max="14336" width="9.140625" style="40"/>
    <col min="14337" max="14337" width="5.28515625" style="40" customWidth="1"/>
    <col min="14338" max="14338" width="13.42578125" style="40" customWidth="1"/>
    <col min="14339" max="14339" width="60.42578125" style="40" customWidth="1"/>
    <col min="14340" max="14342" width="10" style="40" customWidth="1"/>
    <col min="14343" max="14343" width="11.85546875" style="40" customWidth="1"/>
    <col min="14344" max="14344" width="14.28515625" style="40" customWidth="1"/>
    <col min="14345" max="14592" width="9.140625" style="40"/>
    <col min="14593" max="14593" width="5.28515625" style="40" customWidth="1"/>
    <col min="14594" max="14594" width="13.42578125" style="40" customWidth="1"/>
    <col min="14595" max="14595" width="60.42578125" style="40" customWidth="1"/>
    <col min="14596" max="14598" width="10" style="40" customWidth="1"/>
    <col min="14599" max="14599" width="11.85546875" style="40" customWidth="1"/>
    <col min="14600" max="14600" width="14.28515625" style="40" customWidth="1"/>
    <col min="14601" max="14848" width="9.140625" style="40"/>
    <col min="14849" max="14849" width="5.28515625" style="40" customWidth="1"/>
    <col min="14850" max="14850" width="13.42578125" style="40" customWidth="1"/>
    <col min="14851" max="14851" width="60.42578125" style="40" customWidth="1"/>
    <col min="14852" max="14854" width="10" style="40" customWidth="1"/>
    <col min="14855" max="14855" width="11.85546875" style="40" customWidth="1"/>
    <col min="14856" max="14856" width="14.28515625" style="40" customWidth="1"/>
    <col min="14857" max="15104" width="9.140625" style="40"/>
    <col min="15105" max="15105" width="5.28515625" style="40" customWidth="1"/>
    <col min="15106" max="15106" width="13.42578125" style="40" customWidth="1"/>
    <col min="15107" max="15107" width="60.42578125" style="40" customWidth="1"/>
    <col min="15108" max="15110" width="10" style="40" customWidth="1"/>
    <col min="15111" max="15111" width="11.85546875" style="40" customWidth="1"/>
    <col min="15112" max="15112" width="14.28515625" style="40" customWidth="1"/>
    <col min="15113" max="15360" width="9.140625" style="40"/>
    <col min="15361" max="15361" width="5.28515625" style="40" customWidth="1"/>
    <col min="15362" max="15362" width="13.42578125" style="40" customWidth="1"/>
    <col min="15363" max="15363" width="60.42578125" style="40" customWidth="1"/>
    <col min="15364" max="15366" width="10" style="40" customWidth="1"/>
    <col min="15367" max="15367" width="11.85546875" style="40" customWidth="1"/>
    <col min="15368" max="15368" width="14.28515625" style="40" customWidth="1"/>
    <col min="15369" max="15616" width="9.140625" style="40"/>
    <col min="15617" max="15617" width="5.28515625" style="40" customWidth="1"/>
    <col min="15618" max="15618" width="13.42578125" style="40" customWidth="1"/>
    <col min="15619" max="15619" width="60.42578125" style="40" customWidth="1"/>
    <col min="15620" max="15622" width="10" style="40" customWidth="1"/>
    <col min="15623" max="15623" width="11.85546875" style="40" customWidth="1"/>
    <col min="15624" max="15624" width="14.28515625" style="40" customWidth="1"/>
    <col min="15625" max="15872" width="9.140625" style="40"/>
    <col min="15873" max="15873" width="5.28515625" style="40" customWidth="1"/>
    <col min="15874" max="15874" width="13.42578125" style="40" customWidth="1"/>
    <col min="15875" max="15875" width="60.42578125" style="40" customWidth="1"/>
    <col min="15876" max="15878" width="10" style="40" customWidth="1"/>
    <col min="15879" max="15879" width="11.85546875" style="40" customWidth="1"/>
    <col min="15880" max="15880" width="14.28515625" style="40" customWidth="1"/>
    <col min="15881" max="16128" width="9.140625" style="40"/>
    <col min="16129" max="16129" width="5.28515625" style="40" customWidth="1"/>
    <col min="16130" max="16130" width="13.42578125" style="40" customWidth="1"/>
    <col min="16131" max="16131" width="60.42578125" style="40" customWidth="1"/>
    <col min="16132" max="16134" width="10" style="40" customWidth="1"/>
    <col min="16135" max="16135" width="11.85546875" style="40" customWidth="1"/>
    <col min="16136" max="16136" width="14.28515625" style="40" customWidth="1"/>
    <col min="16137" max="16384" width="9.140625" style="40"/>
  </cols>
  <sheetData>
    <row r="1" spans="1:8" s="25" customFormat="1" x14ac:dyDescent="0.25">
      <c r="H1" s="26"/>
    </row>
    <row r="2" spans="1:8" s="25" customFormat="1" ht="25.5" customHeight="1" x14ac:dyDescent="0.25">
      <c r="A2" s="27" t="s">
        <v>348</v>
      </c>
      <c r="B2" s="27"/>
      <c r="C2" s="347" t="s">
        <v>1</v>
      </c>
      <c r="D2" s="347"/>
      <c r="E2" s="347"/>
      <c r="F2" s="347"/>
      <c r="G2" s="347"/>
      <c r="H2" s="28"/>
    </row>
    <row r="3" spans="1:8" s="25" customFormat="1" x14ac:dyDescent="0.25">
      <c r="A3" s="27" t="s">
        <v>349</v>
      </c>
      <c r="B3" s="27"/>
      <c r="C3" s="347" t="s">
        <v>3</v>
      </c>
      <c r="D3" s="347"/>
      <c r="E3" s="347"/>
      <c r="F3" s="347"/>
      <c r="G3" s="347"/>
      <c r="H3" s="29"/>
    </row>
    <row r="4" spans="1:8" s="25" customFormat="1" x14ac:dyDescent="0.25">
      <c r="A4" s="30"/>
      <c r="B4" s="30"/>
      <c r="C4" s="30"/>
      <c r="D4" s="31"/>
      <c r="E4" s="348" t="s">
        <v>4</v>
      </c>
      <c r="F4" s="348"/>
      <c r="G4" s="347" t="s">
        <v>5</v>
      </c>
      <c r="H4" s="347"/>
    </row>
    <row r="5" spans="1:8" s="25" customFormat="1" ht="15.75" x14ac:dyDescent="0.25">
      <c r="B5" s="32"/>
      <c r="C5" s="33" t="s">
        <v>350</v>
      </c>
      <c r="D5" s="349" t="s">
        <v>1639</v>
      </c>
      <c r="E5" s="349"/>
      <c r="F5" s="349"/>
      <c r="G5" s="349"/>
      <c r="H5" s="349"/>
    </row>
    <row r="6" spans="1:8" s="25" customFormat="1" x14ac:dyDescent="0.25">
      <c r="D6" s="31"/>
    </row>
    <row r="7" spans="1:8" s="25" customFormat="1" x14ac:dyDescent="0.25">
      <c r="B7" s="34" t="s">
        <v>351</v>
      </c>
      <c r="C7" s="347" t="s">
        <v>1638</v>
      </c>
      <c r="D7" s="347"/>
      <c r="E7" s="347"/>
      <c r="F7" s="347"/>
      <c r="G7" s="347"/>
      <c r="H7" s="29"/>
    </row>
    <row r="8" spans="1:8" s="25" customFormat="1" x14ac:dyDescent="0.25"/>
    <row r="9" spans="1:8" s="25" customFormat="1" x14ac:dyDescent="0.25">
      <c r="A9" s="27" t="s">
        <v>9</v>
      </c>
      <c r="B9" s="27"/>
      <c r="C9" s="347" t="s">
        <v>10</v>
      </c>
      <c r="D9" s="347"/>
      <c r="E9" s="347"/>
      <c r="F9" s="347"/>
      <c r="G9" s="347"/>
      <c r="H9" s="347"/>
    </row>
    <row r="10" spans="1:8" s="25" customFormat="1" x14ac:dyDescent="0.25">
      <c r="A10" s="27"/>
      <c r="B10" s="27"/>
      <c r="C10" s="28"/>
      <c r="D10" s="28"/>
      <c r="E10" s="28"/>
      <c r="F10" s="28"/>
      <c r="G10" s="28"/>
      <c r="H10" s="28"/>
    </row>
    <row r="11" spans="1:8" s="25" customFormat="1" x14ac:dyDescent="0.25">
      <c r="A11" s="27"/>
      <c r="B11" s="27"/>
      <c r="C11" s="28"/>
      <c r="D11" s="350" t="s">
        <v>352</v>
      </c>
      <c r="E11" s="350"/>
      <c r="F11" s="350"/>
      <c r="G11" s="350"/>
      <c r="H11" s="35" t="s">
        <v>353</v>
      </c>
    </row>
    <row r="12" spans="1:8" s="25" customFormat="1" x14ac:dyDescent="0.25">
      <c r="A12" s="27"/>
      <c r="B12" s="27"/>
      <c r="C12" s="28"/>
      <c r="D12" s="340" t="s">
        <v>354</v>
      </c>
      <c r="E12" s="340"/>
      <c r="F12" s="340"/>
      <c r="G12" s="340"/>
      <c r="H12" s="35" t="s">
        <v>355</v>
      </c>
    </row>
    <row r="13" spans="1:8" s="25" customFormat="1" x14ac:dyDescent="0.25">
      <c r="A13" s="27"/>
      <c r="B13" s="27"/>
      <c r="C13" s="28"/>
      <c r="D13" s="340" t="s">
        <v>356</v>
      </c>
      <c r="E13" s="340"/>
      <c r="F13" s="340"/>
      <c r="G13" s="340"/>
      <c r="H13" s="35" t="s">
        <v>357</v>
      </c>
    </row>
    <row r="14" spans="1:8" s="25" customFormat="1" x14ac:dyDescent="0.25">
      <c r="A14" s="341" t="s">
        <v>358</v>
      </c>
      <c r="B14" s="341"/>
      <c r="C14" s="341"/>
      <c r="D14" s="341"/>
      <c r="E14" s="341"/>
      <c r="F14" s="341"/>
      <c r="G14" s="341"/>
      <c r="H14" s="26"/>
    </row>
    <row r="15" spans="1:8" s="36" customFormat="1" ht="12.75" customHeight="1" x14ac:dyDescent="0.25">
      <c r="A15" s="335" t="s">
        <v>359</v>
      </c>
      <c r="B15" s="335" t="s">
        <v>360</v>
      </c>
      <c r="C15" s="335" t="s">
        <v>361</v>
      </c>
      <c r="D15" s="335" t="s">
        <v>15</v>
      </c>
      <c r="E15" s="343" t="s">
        <v>16</v>
      </c>
      <c r="F15" s="334"/>
      <c r="G15" s="333" t="s">
        <v>362</v>
      </c>
      <c r="H15" s="334"/>
    </row>
    <row r="16" spans="1:8" s="36" customFormat="1" x14ac:dyDescent="0.25">
      <c r="A16" s="342"/>
      <c r="B16" s="342"/>
      <c r="C16" s="342"/>
      <c r="D16" s="342"/>
      <c r="E16" s="335" t="s">
        <v>363</v>
      </c>
      <c r="F16" s="335" t="s">
        <v>364</v>
      </c>
      <c r="G16" s="335" t="s">
        <v>365</v>
      </c>
      <c r="H16" s="335" t="s">
        <v>364</v>
      </c>
    </row>
    <row r="17" spans="1:8" s="36" customFormat="1" ht="25.5" customHeight="1" x14ac:dyDescent="0.25">
      <c r="A17" s="336"/>
      <c r="B17" s="336"/>
      <c r="C17" s="336"/>
      <c r="D17" s="336"/>
      <c r="E17" s="336"/>
      <c r="F17" s="336"/>
      <c r="G17" s="336"/>
      <c r="H17" s="336"/>
    </row>
    <row r="18" spans="1:8" s="39" customFormat="1" x14ac:dyDescent="0.2">
      <c r="A18" s="37">
        <v>1</v>
      </c>
      <c r="B18" s="38">
        <v>2</v>
      </c>
      <c r="C18" s="38">
        <v>3</v>
      </c>
      <c r="D18" s="38">
        <v>4</v>
      </c>
      <c r="E18" s="38">
        <v>5</v>
      </c>
      <c r="F18" s="38">
        <v>6</v>
      </c>
      <c r="G18" s="38">
        <v>7</v>
      </c>
      <c r="H18" s="38">
        <v>8</v>
      </c>
    </row>
    <row r="19" spans="1:8" s="39" customFormat="1" x14ac:dyDescent="0.2">
      <c r="A19" s="337"/>
      <c r="B19" s="338"/>
      <c r="C19" s="338"/>
      <c r="D19" s="338"/>
      <c r="E19" s="338"/>
      <c r="F19" s="338"/>
      <c r="G19" s="338"/>
      <c r="H19" s="339"/>
    </row>
    <row r="20" spans="1:8" ht="15.75" customHeight="1" x14ac:dyDescent="0.25">
      <c r="A20" s="344" t="s">
        <v>366</v>
      </c>
      <c r="B20" s="345"/>
      <c r="C20" s="345"/>
      <c r="D20" s="345"/>
      <c r="E20" s="345"/>
      <c r="F20" s="345"/>
      <c r="G20" s="345"/>
      <c r="H20" s="346"/>
    </row>
    <row r="21" spans="1:8" s="46" customFormat="1" ht="76.5" x14ac:dyDescent="0.25">
      <c r="A21" s="41" t="s">
        <v>19</v>
      </c>
      <c r="B21" s="42" t="s">
        <v>367</v>
      </c>
      <c r="C21" s="42" t="s">
        <v>368</v>
      </c>
      <c r="D21" s="43" t="s">
        <v>369</v>
      </c>
      <c r="E21" s="331">
        <v>2</v>
      </c>
      <c r="F21" s="332"/>
      <c r="G21" s="44">
        <v>109909.66</v>
      </c>
      <c r="H21" s="45">
        <v>219819</v>
      </c>
    </row>
    <row r="22" spans="1:8" s="53" customFormat="1" outlineLevel="1" x14ac:dyDescent="0.25">
      <c r="A22" s="47" t="s">
        <v>370</v>
      </c>
      <c r="B22" s="48" t="s">
        <v>19</v>
      </c>
      <c r="C22" s="49" t="s">
        <v>371</v>
      </c>
      <c r="D22" s="48" t="s">
        <v>372</v>
      </c>
      <c r="E22" s="50">
        <v>65.204999999999998</v>
      </c>
      <c r="F22" s="50">
        <v>130.41</v>
      </c>
      <c r="G22" s="51">
        <v>1407.6</v>
      </c>
      <c r="H22" s="52">
        <v>183565</v>
      </c>
    </row>
    <row r="23" spans="1:8" s="53" customFormat="1" outlineLevel="1" x14ac:dyDescent="0.25">
      <c r="A23" s="47" t="s">
        <v>373</v>
      </c>
      <c r="B23" s="48" t="s">
        <v>26</v>
      </c>
      <c r="C23" s="49" t="s">
        <v>374</v>
      </c>
      <c r="D23" s="48" t="s">
        <v>372</v>
      </c>
      <c r="E23" s="50">
        <v>1.5329999999999999</v>
      </c>
      <c r="F23" s="50">
        <v>3.0659999999999998</v>
      </c>
      <c r="G23" s="51">
        <v>1760.79</v>
      </c>
      <c r="H23" s="52">
        <v>5399</v>
      </c>
    </row>
    <row r="24" spans="1:8" s="60" customFormat="1" x14ac:dyDescent="0.25">
      <c r="A24" s="54"/>
      <c r="B24" s="55"/>
      <c r="C24" s="56" t="s">
        <v>375</v>
      </c>
      <c r="D24" s="55"/>
      <c r="E24" s="57"/>
      <c r="F24" s="57"/>
      <c r="G24" s="58">
        <v>94481.86</v>
      </c>
      <c r="H24" s="59">
        <v>188964</v>
      </c>
    </row>
    <row r="25" spans="1:8" s="53" customFormat="1" ht="36" outlineLevel="1" x14ac:dyDescent="0.25">
      <c r="A25" s="61" t="s">
        <v>376</v>
      </c>
      <c r="B25" s="62" t="s">
        <v>377</v>
      </c>
      <c r="C25" s="63" t="s">
        <v>378</v>
      </c>
      <c r="D25" s="62" t="s">
        <v>379</v>
      </c>
      <c r="E25" s="64">
        <v>0.60899999999999999</v>
      </c>
      <c r="F25" s="64">
        <v>1.218</v>
      </c>
      <c r="G25" s="65">
        <v>4818</v>
      </c>
      <c r="H25" s="66">
        <v>5868</v>
      </c>
    </row>
    <row r="26" spans="1:8" s="53" customFormat="1" outlineLevel="2" x14ac:dyDescent="0.25">
      <c r="A26" s="67"/>
      <c r="B26" s="68" t="s">
        <v>380</v>
      </c>
      <c r="C26" s="69" t="s">
        <v>381</v>
      </c>
      <c r="D26" s="70" t="s">
        <v>372</v>
      </c>
      <c r="E26" s="71">
        <v>0.60899999999999999</v>
      </c>
      <c r="F26" s="71">
        <v>1.218</v>
      </c>
      <c r="G26" s="72">
        <v>1791</v>
      </c>
      <c r="H26" s="73">
        <v>2181.44</v>
      </c>
    </row>
    <row r="27" spans="1:8" s="53" customFormat="1" ht="36" outlineLevel="1" x14ac:dyDescent="0.25">
      <c r="A27" s="47" t="s">
        <v>382</v>
      </c>
      <c r="B27" s="48" t="s">
        <v>383</v>
      </c>
      <c r="C27" s="49" t="s">
        <v>384</v>
      </c>
      <c r="D27" s="48" t="s">
        <v>379</v>
      </c>
      <c r="E27" s="50">
        <v>19.571999999999999</v>
      </c>
      <c r="F27" s="50">
        <v>39.143999999999998</v>
      </c>
      <c r="G27" s="51">
        <v>53</v>
      </c>
      <c r="H27" s="52">
        <v>2075</v>
      </c>
    </row>
    <row r="28" spans="1:8" s="53" customFormat="1" outlineLevel="2" x14ac:dyDescent="0.25">
      <c r="A28" s="67"/>
      <c r="B28" s="68" t="s">
        <v>380</v>
      </c>
      <c r="C28" s="69" t="s">
        <v>385</v>
      </c>
      <c r="D28" s="70" t="s">
        <v>372</v>
      </c>
      <c r="E28" s="71" t="s">
        <v>386</v>
      </c>
      <c r="F28" s="71" t="s">
        <v>386</v>
      </c>
      <c r="G28" s="72" t="s">
        <v>386</v>
      </c>
      <c r="H28" s="73" t="s">
        <v>386</v>
      </c>
    </row>
    <row r="29" spans="1:8" s="53" customFormat="1" ht="36" outlineLevel="1" x14ac:dyDescent="0.25">
      <c r="A29" s="47" t="s">
        <v>387</v>
      </c>
      <c r="B29" s="48" t="s">
        <v>388</v>
      </c>
      <c r="C29" s="49" t="s">
        <v>389</v>
      </c>
      <c r="D29" s="48" t="s">
        <v>379</v>
      </c>
      <c r="E29" s="50">
        <v>2.8039999999999998</v>
      </c>
      <c r="F29" s="50">
        <v>5.6070000000000002</v>
      </c>
      <c r="G29" s="51">
        <v>198</v>
      </c>
      <c r="H29" s="52">
        <v>1110</v>
      </c>
    </row>
    <row r="30" spans="1:8" s="53" customFormat="1" outlineLevel="2" x14ac:dyDescent="0.25">
      <c r="A30" s="67"/>
      <c r="B30" s="68" t="s">
        <v>380</v>
      </c>
      <c r="C30" s="69" t="s">
        <v>385</v>
      </c>
      <c r="D30" s="70" t="s">
        <v>372</v>
      </c>
      <c r="E30" s="71" t="s">
        <v>386</v>
      </c>
      <c r="F30" s="71" t="s">
        <v>386</v>
      </c>
      <c r="G30" s="72" t="s">
        <v>386</v>
      </c>
      <c r="H30" s="73" t="s">
        <v>386</v>
      </c>
    </row>
    <row r="31" spans="1:8" s="53" customFormat="1" ht="36" outlineLevel="1" x14ac:dyDescent="0.25">
      <c r="A31" s="61" t="s">
        <v>390</v>
      </c>
      <c r="B31" s="62" t="s">
        <v>391</v>
      </c>
      <c r="C31" s="63" t="s">
        <v>392</v>
      </c>
      <c r="D31" s="62" t="s">
        <v>379</v>
      </c>
      <c r="E31" s="64">
        <v>0.92400000000000004</v>
      </c>
      <c r="F31" s="64">
        <v>1.8480000000000001</v>
      </c>
      <c r="G31" s="65">
        <v>2630</v>
      </c>
      <c r="H31" s="66">
        <v>4860</v>
      </c>
    </row>
    <row r="32" spans="1:8" s="53" customFormat="1" outlineLevel="2" x14ac:dyDescent="0.25">
      <c r="A32" s="67"/>
      <c r="B32" s="68" t="s">
        <v>380</v>
      </c>
      <c r="C32" s="69" t="s">
        <v>381</v>
      </c>
      <c r="D32" s="70" t="s">
        <v>372</v>
      </c>
      <c r="E32" s="71">
        <v>0.92400000000000004</v>
      </c>
      <c r="F32" s="71">
        <v>1.8480000000000001</v>
      </c>
      <c r="G32" s="72">
        <v>1254</v>
      </c>
      <c r="H32" s="73">
        <v>2317.39</v>
      </c>
    </row>
    <row r="33" spans="1:8" s="60" customFormat="1" x14ac:dyDescent="0.25">
      <c r="A33" s="54"/>
      <c r="B33" s="55"/>
      <c r="C33" s="56" t="s">
        <v>393</v>
      </c>
      <c r="D33" s="55"/>
      <c r="E33" s="57"/>
      <c r="F33" s="57"/>
      <c r="G33" s="58">
        <v>7406.57</v>
      </c>
      <c r="H33" s="59">
        <v>14813</v>
      </c>
    </row>
    <row r="34" spans="1:8" s="53" customFormat="1" ht="36" outlineLevel="1" x14ac:dyDescent="0.25">
      <c r="A34" s="61" t="s">
        <v>394</v>
      </c>
      <c r="B34" s="62" t="s">
        <v>395</v>
      </c>
      <c r="C34" s="63" t="s">
        <v>290</v>
      </c>
      <c r="D34" s="62" t="s">
        <v>281</v>
      </c>
      <c r="E34" s="64">
        <v>8.9999999999999993E-3</v>
      </c>
      <c r="F34" s="64">
        <v>1.7999999999999999E-2</v>
      </c>
      <c r="G34" s="65">
        <v>12136</v>
      </c>
      <c r="H34" s="66">
        <v>218</v>
      </c>
    </row>
    <row r="35" spans="1:8" s="53" customFormat="1" ht="36" outlineLevel="1" x14ac:dyDescent="0.25">
      <c r="A35" s="61" t="s">
        <v>396</v>
      </c>
      <c r="B35" s="62" t="s">
        <v>397</v>
      </c>
      <c r="C35" s="63" t="s">
        <v>77</v>
      </c>
      <c r="D35" s="62" t="s">
        <v>63</v>
      </c>
      <c r="E35" s="64">
        <v>8.8000000000000005E-3</v>
      </c>
      <c r="F35" s="64">
        <v>1.7600000000000001E-2</v>
      </c>
      <c r="G35" s="65">
        <v>499537</v>
      </c>
      <c r="H35" s="66">
        <v>8792</v>
      </c>
    </row>
    <row r="36" spans="1:8" s="53" customFormat="1" ht="36" outlineLevel="1" x14ac:dyDescent="0.25">
      <c r="A36" s="61" t="s">
        <v>398</v>
      </c>
      <c r="B36" s="62" t="s">
        <v>399</v>
      </c>
      <c r="C36" s="63" t="s">
        <v>172</v>
      </c>
      <c r="D36" s="62" t="s">
        <v>63</v>
      </c>
      <c r="E36" s="64">
        <v>5.7600000000000004E-3</v>
      </c>
      <c r="F36" s="64">
        <v>1.1520000000000001E-2</v>
      </c>
      <c r="G36" s="65">
        <v>526696</v>
      </c>
      <c r="H36" s="66">
        <v>6068</v>
      </c>
    </row>
    <row r="37" spans="1:8" s="53" customFormat="1" ht="36" outlineLevel="1" x14ac:dyDescent="0.25">
      <c r="A37" s="61" t="s">
        <v>400</v>
      </c>
      <c r="B37" s="62" t="s">
        <v>401</v>
      </c>
      <c r="C37" s="63" t="s">
        <v>257</v>
      </c>
      <c r="D37" s="62" t="s">
        <v>63</v>
      </c>
      <c r="E37" s="64">
        <v>8.3000000000000001E-4</v>
      </c>
      <c r="F37" s="64">
        <v>1.66E-3</v>
      </c>
      <c r="G37" s="65">
        <v>439272</v>
      </c>
      <c r="H37" s="66">
        <v>729</v>
      </c>
    </row>
    <row r="38" spans="1:8" s="53" customFormat="1" ht="36" outlineLevel="1" x14ac:dyDescent="0.25">
      <c r="A38" s="61" t="s">
        <v>402</v>
      </c>
      <c r="B38" s="62" t="s">
        <v>403</v>
      </c>
      <c r="C38" s="63" t="s">
        <v>324</v>
      </c>
      <c r="D38" s="62" t="s">
        <v>53</v>
      </c>
      <c r="E38" s="64">
        <v>0.15</v>
      </c>
      <c r="F38" s="64">
        <v>0.3</v>
      </c>
      <c r="G38" s="65">
        <v>320</v>
      </c>
      <c r="H38" s="66">
        <v>96</v>
      </c>
    </row>
    <row r="39" spans="1:8" s="53" customFormat="1" ht="36" outlineLevel="1" x14ac:dyDescent="0.25">
      <c r="A39" s="61" t="s">
        <v>404</v>
      </c>
      <c r="B39" s="62" t="s">
        <v>405</v>
      </c>
      <c r="C39" s="63" t="s">
        <v>224</v>
      </c>
      <c r="D39" s="62" t="s">
        <v>63</v>
      </c>
      <c r="E39" s="64">
        <v>5.4000000000000001E-4</v>
      </c>
      <c r="F39" s="64">
        <v>1.08E-3</v>
      </c>
      <c r="G39" s="65">
        <v>206086</v>
      </c>
      <c r="H39" s="66">
        <v>223</v>
      </c>
    </row>
    <row r="40" spans="1:8" s="53" customFormat="1" ht="36" outlineLevel="1" x14ac:dyDescent="0.25">
      <c r="A40" s="47" t="s">
        <v>406</v>
      </c>
      <c r="B40" s="48" t="s">
        <v>407</v>
      </c>
      <c r="C40" s="49" t="s">
        <v>80</v>
      </c>
      <c r="D40" s="48" t="s">
        <v>53</v>
      </c>
      <c r="E40" s="50">
        <v>4.42</v>
      </c>
      <c r="F40" s="50">
        <v>8.84</v>
      </c>
      <c r="G40" s="51">
        <v>446</v>
      </c>
      <c r="H40" s="52">
        <v>3943</v>
      </c>
    </row>
    <row r="41" spans="1:8" s="53" customFormat="1" ht="36" outlineLevel="1" x14ac:dyDescent="0.25">
      <c r="A41" s="61" t="s">
        <v>408</v>
      </c>
      <c r="B41" s="62" t="s">
        <v>409</v>
      </c>
      <c r="C41" s="63" t="s">
        <v>305</v>
      </c>
      <c r="D41" s="62" t="s">
        <v>53</v>
      </c>
      <c r="E41" s="64">
        <v>0.14000000000000001</v>
      </c>
      <c r="F41" s="64">
        <v>0.28000000000000003</v>
      </c>
      <c r="G41" s="65">
        <v>454</v>
      </c>
      <c r="H41" s="66">
        <v>127</v>
      </c>
    </row>
    <row r="42" spans="1:8" s="53" customFormat="1" ht="36" outlineLevel="1" x14ac:dyDescent="0.25">
      <c r="A42" s="61" t="s">
        <v>410</v>
      </c>
      <c r="B42" s="62" t="s">
        <v>411</v>
      </c>
      <c r="C42" s="63" t="s">
        <v>314</v>
      </c>
      <c r="D42" s="62" t="s">
        <v>315</v>
      </c>
      <c r="E42" s="64">
        <v>1E-3</v>
      </c>
      <c r="F42" s="64">
        <v>2E-3</v>
      </c>
      <c r="G42" s="65">
        <v>85415</v>
      </c>
      <c r="H42" s="66">
        <v>171</v>
      </c>
    </row>
    <row r="43" spans="1:8" s="53" customFormat="1" ht="36" outlineLevel="1" x14ac:dyDescent="0.25">
      <c r="A43" s="61" t="s">
        <v>412</v>
      </c>
      <c r="B43" s="62" t="s">
        <v>413</v>
      </c>
      <c r="C43" s="63" t="s">
        <v>284</v>
      </c>
      <c r="D43" s="62" t="s">
        <v>53</v>
      </c>
      <c r="E43" s="64">
        <v>0.28999999999999998</v>
      </c>
      <c r="F43" s="64">
        <v>0.57999999999999996</v>
      </c>
      <c r="G43" s="65">
        <v>467</v>
      </c>
      <c r="H43" s="66">
        <v>271</v>
      </c>
    </row>
    <row r="44" spans="1:8" s="53" customFormat="1" ht="36" outlineLevel="1" x14ac:dyDescent="0.25">
      <c r="A44" s="47" t="s">
        <v>414</v>
      </c>
      <c r="B44" s="48" t="s">
        <v>415</v>
      </c>
      <c r="C44" s="49" t="s">
        <v>268</v>
      </c>
      <c r="D44" s="48" t="s">
        <v>49</v>
      </c>
      <c r="E44" s="50">
        <v>3</v>
      </c>
      <c r="F44" s="50">
        <v>6</v>
      </c>
      <c r="G44" s="51">
        <v>134</v>
      </c>
      <c r="H44" s="52">
        <v>804</v>
      </c>
    </row>
    <row r="45" spans="1:8" s="60" customFormat="1" x14ac:dyDescent="0.25">
      <c r="A45" s="54"/>
      <c r="B45" s="55"/>
      <c r="C45" s="56" t="s">
        <v>416</v>
      </c>
      <c r="D45" s="55"/>
      <c r="E45" s="57"/>
      <c r="F45" s="57"/>
      <c r="G45" s="58">
        <v>10720.53</v>
      </c>
      <c r="H45" s="59">
        <v>21441</v>
      </c>
    </row>
    <row r="46" spans="1:8" s="74" customFormat="1" x14ac:dyDescent="0.25">
      <c r="A46" s="61"/>
      <c r="B46" s="62"/>
      <c r="C46" s="63" t="s">
        <v>417</v>
      </c>
      <c r="D46" s="62" t="s">
        <v>418</v>
      </c>
      <c r="E46" s="64">
        <v>98</v>
      </c>
      <c r="F46" s="64"/>
      <c r="G46" s="65">
        <v>92592.22</v>
      </c>
      <c r="H46" s="66">
        <v>185184</v>
      </c>
    </row>
    <row r="47" spans="1:8" s="74" customFormat="1" x14ac:dyDescent="0.25">
      <c r="A47" s="61"/>
      <c r="B47" s="62"/>
      <c r="C47" s="63" t="s">
        <v>419</v>
      </c>
      <c r="D47" s="62" t="s">
        <v>418</v>
      </c>
      <c r="E47" s="64">
        <v>8</v>
      </c>
      <c r="F47" s="64"/>
      <c r="G47" s="65">
        <v>16200.15</v>
      </c>
      <c r="H47" s="66">
        <v>32400</v>
      </c>
    </row>
    <row r="48" spans="1:8" s="60" customFormat="1" x14ac:dyDescent="0.25">
      <c r="A48" s="54"/>
      <c r="B48" s="55"/>
      <c r="C48" s="56" t="s">
        <v>420</v>
      </c>
      <c r="D48" s="55"/>
      <c r="E48" s="57"/>
      <c r="F48" s="57"/>
      <c r="G48" s="58">
        <v>218702.03</v>
      </c>
      <c r="H48" s="59">
        <v>437404</v>
      </c>
    </row>
    <row r="49" spans="1:8" s="46" customFormat="1" ht="51" x14ac:dyDescent="0.25">
      <c r="A49" s="41" t="s">
        <v>23</v>
      </c>
      <c r="B49" s="42" t="s">
        <v>338</v>
      </c>
      <c r="C49" s="42" t="s">
        <v>421</v>
      </c>
      <c r="D49" s="43" t="s">
        <v>337</v>
      </c>
      <c r="E49" s="331">
        <v>1</v>
      </c>
      <c r="F49" s="332"/>
      <c r="G49" s="44">
        <v>5169642.8600000003</v>
      </c>
      <c r="H49" s="45">
        <v>5169643</v>
      </c>
    </row>
    <row r="50" spans="1:8" s="74" customFormat="1" outlineLevel="1" x14ac:dyDescent="0.25">
      <c r="A50" s="75"/>
      <c r="B50" s="76"/>
      <c r="C50" s="77" t="s">
        <v>422</v>
      </c>
      <c r="D50" s="76"/>
      <c r="E50" s="78"/>
      <c r="F50" s="78"/>
      <c r="G50" s="79">
        <v>5169642.8600000003</v>
      </c>
      <c r="H50" s="80">
        <v>5169643</v>
      </c>
    </row>
    <row r="51" spans="1:8" s="74" customFormat="1" outlineLevel="1" x14ac:dyDescent="0.25">
      <c r="A51" s="75"/>
      <c r="B51" s="76"/>
      <c r="C51" s="77" t="s">
        <v>423</v>
      </c>
      <c r="D51" s="76" t="s">
        <v>418</v>
      </c>
      <c r="E51" s="78">
        <v>1.2</v>
      </c>
      <c r="F51" s="78"/>
      <c r="G51" s="79">
        <v>62035.71</v>
      </c>
      <c r="H51" s="80">
        <v>62036</v>
      </c>
    </row>
    <row r="52" spans="1:8" s="74" customFormat="1" outlineLevel="1" x14ac:dyDescent="0.25">
      <c r="A52" s="75"/>
      <c r="B52" s="76"/>
      <c r="C52" s="77" t="s">
        <v>424</v>
      </c>
      <c r="D52" s="76"/>
      <c r="E52" s="78"/>
      <c r="F52" s="78"/>
      <c r="G52" s="79">
        <v>5231678.57</v>
      </c>
      <c r="H52" s="80">
        <v>5231679</v>
      </c>
    </row>
    <row r="53" spans="1:8" s="46" customFormat="1" ht="51" x14ac:dyDescent="0.25">
      <c r="A53" s="41" t="s">
        <v>26</v>
      </c>
      <c r="B53" s="42" t="s">
        <v>338</v>
      </c>
      <c r="C53" s="42" t="s">
        <v>339</v>
      </c>
      <c r="D53" s="43" t="s">
        <v>337</v>
      </c>
      <c r="E53" s="331">
        <v>1</v>
      </c>
      <c r="F53" s="332"/>
      <c r="G53" s="44">
        <v>5169642.8600000003</v>
      </c>
      <c r="H53" s="45">
        <v>5169643</v>
      </c>
    </row>
    <row r="54" spans="1:8" s="74" customFormat="1" outlineLevel="1" x14ac:dyDescent="0.25">
      <c r="A54" s="75"/>
      <c r="B54" s="76"/>
      <c r="C54" s="77" t="s">
        <v>422</v>
      </c>
      <c r="D54" s="76"/>
      <c r="E54" s="78"/>
      <c r="F54" s="78"/>
      <c r="G54" s="79">
        <v>5169642.8600000003</v>
      </c>
      <c r="H54" s="80">
        <v>5169643</v>
      </c>
    </row>
    <row r="55" spans="1:8" s="74" customFormat="1" outlineLevel="1" x14ac:dyDescent="0.25">
      <c r="A55" s="75"/>
      <c r="B55" s="76"/>
      <c r="C55" s="77" t="s">
        <v>423</v>
      </c>
      <c r="D55" s="76" t="s">
        <v>418</v>
      </c>
      <c r="E55" s="78">
        <v>1.2</v>
      </c>
      <c r="F55" s="78"/>
      <c r="G55" s="79">
        <v>62035.71</v>
      </c>
      <c r="H55" s="80">
        <v>62036</v>
      </c>
    </row>
    <row r="56" spans="1:8" s="74" customFormat="1" outlineLevel="1" x14ac:dyDescent="0.25">
      <c r="A56" s="75"/>
      <c r="B56" s="76"/>
      <c r="C56" s="77" t="s">
        <v>424</v>
      </c>
      <c r="D56" s="76"/>
      <c r="E56" s="78"/>
      <c r="F56" s="78"/>
      <c r="G56" s="79">
        <v>5231678.57</v>
      </c>
      <c r="H56" s="80">
        <v>5231679</v>
      </c>
    </row>
    <row r="57" spans="1:8" s="46" customFormat="1" ht="76.5" x14ac:dyDescent="0.25">
      <c r="A57" s="41" t="s">
        <v>30</v>
      </c>
      <c r="B57" s="42" t="s">
        <v>425</v>
      </c>
      <c r="C57" s="42" t="s">
        <v>426</v>
      </c>
      <c r="D57" s="43" t="s">
        <v>369</v>
      </c>
      <c r="E57" s="331">
        <v>2</v>
      </c>
      <c r="F57" s="332"/>
      <c r="G57" s="44">
        <v>67231.3</v>
      </c>
      <c r="H57" s="45">
        <v>134463</v>
      </c>
    </row>
    <row r="58" spans="1:8" s="53" customFormat="1" outlineLevel="1" x14ac:dyDescent="0.25">
      <c r="A58" s="47" t="s">
        <v>427</v>
      </c>
      <c r="B58" s="48" t="s">
        <v>19</v>
      </c>
      <c r="C58" s="49" t="s">
        <v>371</v>
      </c>
      <c r="D58" s="48" t="s">
        <v>372</v>
      </c>
      <c r="E58" s="50">
        <v>42.104999999999997</v>
      </c>
      <c r="F58" s="50">
        <v>84.21</v>
      </c>
      <c r="G58" s="51">
        <v>1407.6</v>
      </c>
      <c r="H58" s="52">
        <v>118534</v>
      </c>
    </row>
    <row r="59" spans="1:8" s="53" customFormat="1" outlineLevel="1" x14ac:dyDescent="0.25">
      <c r="A59" s="61" t="s">
        <v>428</v>
      </c>
      <c r="B59" s="62" t="s">
        <v>26</v>
      </c>
      <c r="C59" s="63" t="s">
        <v>374</v>
      </c>
      <c r="D59" s="62" t="s">
        <v>372</v>
      </c>
      <c r="E59" s="64">
        <v>0.57750000000000001</v>
      </c>
      <c r="F59" s="64">
        <v>1.155</v>
      </c>
      <c r="G59" s="65">
        <v>1762.56</v>
      </c>
      <c r="H59" s="66">
        <v>2036</v>
      </c>
    </row>
    <row r="60" spans="1:8" s="60" customFormat="1" x14ac:dyDescent="0.25">
      <c r="A60" s="54"/>
      <c r="B60" s="55"/>
      <c r="C60" s="56" t="s">
        <v>375</v>
      </c>
      <c r="D60" s="55"/>
      <c r="E60" s="57"/>
      <c r="F60" s="57"/>
      <c r="G60" s="58">
        <v>60284.88</v>
      </c>
      <c r="H60" s="59">
        <v>120570</v>
      </c>
    </row>
    <row r="61" spans="1:8" s="53" customFormat="1" ht="36" outlineLevel="1" x14ac:dyDescent="0.25">
      <c r="A61" s="61" t="s">
        <v>429</v>
      </c>
      <c r="B61" s="62" t="s">
        <v>377</v>
      </c>
      <c r="C61" s="63" t="s">
        <v>378</v>
      </c>
      <c r="D61" s="62" t="s">
        <v>379</v>
      </c>
      <c r="E61" s="64">
        <v>0.23100000000000001</v>
      </c>
      <c r="F61" s="64">
        <v>0.46200000000000002</v>
      </c>
      <c r="G61" s="65">
        <v>4818</v>
      </c>
      <c r="H61" s="66">
        <v>2226</v>
      </c>
    </row>
    <row r="62" spans="1:8" s="53" customFormat="1" outlineLevel="2" x14ac:dyDescent="0.25">
      <c r="A62" s="67"/>
      <c r="B62" s="68" t="s">
        <v>380</v>
      </c>
      <c r="C62" s="69" t="s">
        <v>381</v>
      </c>
      <c r="D62" s="70" t="s">
        <v>372</v>
      </c>
      <c r="E62" s="71">
        <v>0.23100000000000001</v>
      </c>
      <c r="F62" s="71">
        <v>0.46200000000000002</v>
      </c>
      <c r="G62" s="72">
        <v>1791</v>
      </c>
      <c r="H62" s="73">
        <v>827.44</v>
      </c>
    </row>
    <row r="63" spans="1:8" s="53" customFormat="1" ht="36" outlineLevel="1" x14ac:dyDescent="0.25">
      <c r="A63" s="47" t="s">
        <v>430</v>
      </c>
      <c r="B63" s="48" t="s">
        <v>383</v>
      </c>
      <c r="C63" s="49" t="s">
        <v>384</v>
      </c>
      <c r="D63" s="48" t="s">
        <v>379</v>
      </c>
      <c r="E63" s="50">
        <v>13.24</v>
      </c>
      <c r="F63" s="50">
        <v>26.481000000000002</v>
      </c>
      <c r="G63" s="51">
        <v>53</v>
      </c>
      <c r="H63" s="52">
        <v>1403</v>
      </c>
    </row>
    <row r="64" spans="1:8" s="53" customFormat="1" outlineLevel="2" x14ac:dyDescent="0.25">
      <c r="A64" s="67"/>
      <c r="B64" s="68" t="s">
        <v>380</v>
      </c>
      <c r="C64" s="69" t="s">
        <v>385</v>
      </c>
      <c r="D64" s="70" t="s">
        <v>372</v>
      </c>
      <c r="E64" s="71" t="s">
        <v>386</v>
      </c>
      <c r="F64" s="71" t="s">
        <v>386</v>
      </c>
      <c r="G64" s="72" t="s">
        <v>386</v>
      </c>
      <c r="H64" s="73" t="s">
        <v>386</v>
      </c>
    </row>
    <row r="65" spans="1:8" s="53" customFormat="1" ht="36" outlineLevel="1" x14ac:dyDescent="0.25">
      <c r="A65" s="47" t="s">
        <v>431</v>
      </c>
      <c r="B65" s="48" t="s">
        <v>388</v>
      </c>
      <c r="C65" s="49" t="s">
        <v>389</v>
      </c>
      <c r="D65" s="48" t="s">
        <v>379</v>
      </c>
      <c r="E65" s="50">
        <v>1.764</v>
      </c>
      <c r="F65" s="50">
        <v>3.528</v>
      </c>
      <c r="G65" s="51">
        <v>198</v>
      </c>
      <c r="H65" s="52">
        <v>699</v>
      </c>
    </row>
    <row r="66" spans="1:8" s="53" customFormat="1" outlineLevel="2" x14ac:dyDescent="0.25">
      <c r="A66" s="67"/>
      <c r="B66" s="68" t="s">
        <v>380</v>
      </c>
      <c r="C66" s="69" t="s">
        <v>385</v>
      </c>
      <c r="D66" s="70" t="s">
        <v>372</v>
      </c>
      <c r="E66" s="71" t="s">
        <v>386</v>
      </c>
      <c r="F66" s="71" t="s">
        <v>386</v>
      </c>
      <c r="G66" s="72" t="s">
        <v>386</v>
      </c>
      <c r="H66" s="73" t="s">
        <v>386</v>
      </c>
    </row>
    <row r="67" spans="1:8" s="53" customFormat="1" ht="36" outlineLevel="1" x14ac:dyDescent="0.25">
      <c r="A67" s="61" t="s">
        <v>432</v>
      </c>
      <c r="B67" s="62" t="s">
        <v>391</v>
      </c>
      <c r="C67" s="63" t="s">
        <v>392</v>
      </c>
      <c r="D67" s="62" t="s">
        <v>379</v>
      </c>
      <c r="E67" s="64">
        <v>0.34649999999999997</v>
      </c>
      <c r="F67" s="64">
        <v>0.69299999999999995</v>
      </c>
      <c r="G67" s="65">
        <v>2630</v>
      </c>
      <c r="H67" s="66">
        <v>1823</v>
      </c>
    </row>
    <row r="68" spans="1:8" s="53" customFormat="1" outlineLevel="2" x14ac:dyDescent="0.25">
      <c r="A68" s="67"/>
      <c r="B68" s="68" t="s">
        <v>380</v>
      </c>
      <c r="C68" s="69" t="s">
        <v>381</v>
      </c>
      <c r="D68" s="70" t="s">
        <v>372</v>
      </c>
      <c r="E68" s="71">
        <v>0.34649999999999997</v>
      </c>
      <c r="F68" s="71">
        <v>0.69299999999999995</v>
      </c>
      <c r="G68" s="72">
        <v>1254</v>
      </c>
      <c r="H68" s="73">
        <v>869.02</v>
      </c>
    </row>
    <row r="69" spans="1:8" s="60" customFormat="1" x14ac:dyDescent="0.25">
      <c r="A69" s="54"/>
      <c r="B69" s="55"/>
      <c r="C69" s="56" t="s">
        <v>393</v>
      </c>
      <c r="D69" s="55"/>
      <c r="E69" s="57"/>
      <c r="F69" s="57"/>
      <c r="G69" s="58">
        <v>3244.92</v>
      </c>
      <c r="H69" s="59">
        <v>6490</v>
      </c>
    </row>
    <row r="70" spans="1:8" s="53" customFormat="1" ht="36" outlineLevel="1" x14ac:dyDescent="0.25">
      <c r="A70" s="61" t="s">
        <v>433</v>
      </c>
      <c r="B70" s="62" t="s">
        <v>395</v>
      </c>
      <c r="C70" s="63" t="s">
        <v>290</v>
      </c>
      <c r="D70" s="62" t="s">
        <v>281</v>
      </c>
      <c r="E70" s="64">
        <v>8.9999999999999993E-3</v>
      </c>
      <c r="F70" s="64">
        <v>1.7999999999999999E-2</v>
      </c>
      <c r="G70" s="65">
        <v>12136</v>
      </c>
      <c r="H70" s="66">
        <v>218</v>
      </c>
    </row>
    <row r="71" spans="1:8" s="53" customFormat="1" ht="36" outlineLevel="1" x14ac:dyDescent="0.25">
      <c r="A71" s="61" t="s">
        <v>434</v>
      </c>
      <c r="B71" s="62" t="s">
        <v>397</v>
      </c>
      <c r="C71" s="63" t="s">
        <v>77</v>
      </c>
      <c r="D71" s="62" t="s">
        <v>63</v>
      </c>
      <c r="E71" s="64">
        <v>4.1999999999999997E-3</v>
      </c>
      <c r="F71" s="64">
        <v>8.3999999999999995E-3</v>
      </c>
      <c r="G71" s="65">
        <v>499537</v>
      </c>
      <c r="H71" s="66">
        <v>4196</v>
      </c>
    </row>
    <row r="72" spans="1:8" s="53" customFormat="1" ht="36" outlineLevel="1" x14ac:dyDescent="0.25">
      <c r="A72" s="61" t="s">
        <v>435</v>
      </c>
      <c r="B72" s="62" t="s">
        <v>399</v>
      </c>
      <c r="C72" s="63" t="s">
        <v>172</v>
      </c>
      <c r="D72" s="62" t="s">
        <v>63</v>
      </c>
      <c r="E72" s="64">
        <v>9.6000000000000002E-4</v>
      </c>
      <c r="F72" s="64">
        <v>1.92E-3</v>
      </c>
      <c r="G72" s="65">
        <v>526696</v>
      </c>
      <c r="H72" s="66">
        <v>1011</v>
      </c>
    </row>
    <row r="73" spans="1:8" s="53" customFormat="1" ht="36" outlineLevel="1" x14ac:dyDescent="0.25">
      <c r="A73" s="61" t="s">
        <v>436</v>
      </c>
      <c r="B73" s="62" t="s">
        <v>401</v>
      </c>
      <c r="C73" s="63" t="s">
        <v>257</v>
      </c>
      <c r="D73" s="62" t="s">
        <v>63</v>
      </c>
      <c r="E73" s="64">
        <v>3.8000000000000002E-4</v>
      </c>
      <c r="F73" s="64">
        <v>7.6000000000000004E-4</v>
      </c>
      <c r="G73" s="65">
        <v>439272</v>
      </c>
      <c r="H73" s="66">
        <v>334</v>
      </c>
    </row>
    <row r="74" spans="1:8" s="53" customFormat="1" ht="36" outlineLevel="1" x14ac:dyDescent="0.25">
      <c r="A74" s="61" t="s">
        <v>437</v>
      </c>
      <c r="B74" s="62" t="s">
        <v>403</v>
      </c>
      <c r="C74" s="63" t="s">
        <v>324</v>
      </c>
      <c r="D74" s="62" t="s">
        <v>53</v>
      </c>
      <c r="E74" s="64">
        <v>0.15</v>
      </c>
      <c r="F74" s="64">
        <v>0.3</v>
      </c>
      <c r="G74" s="65">
        <v>320</v>
      </c>
      <c r="H74" s="66">
        <v>96</v>
      </c>
    </row>
    <row r="75" spans="1:8" s="53" customFormat="1" ht="36" outlineLevel="1" x14ac:dyDescent="0.25">
      <c r="A75" s="61" t="s">
        <v>438</v>
      </c>
      <c r="B75" s="62" t="s">
        <v>405</v>
      </c>
      <c r="C75" s="63" t="s">
        <v>224</v>
      </c>
      <c r="D75" s="62" t="s">
        <v>63</v>
      </c>
      <c r="E75" s="64">
        <v>3.4000000000000002E-4</v>
      </c>
      <c r="F75" s="64">
        <v>6.8000000000000005E-4</v>
      </c>
      <c r="G75" s="65">
        <v>206086</v>
      </c>
      <c r="H75" s="66">
        <v>140</v>
      </c>
    </row>
    <row r="76" spans="1:8" s="53" customFormat="1" ht="36" outlineLevel="1" x14ac:dyDescent="0.25">
      <c r="A76" s="47" t="s">
        <v>439</v>
      </c>
      <c r="B76" s="48" t="s">
        <v>407</v>
      </c>
      <c r="C76" s="49" t="s">
        <v>80</v>
      </c>
      <c r="D76" s="48" t="s">
        <v>53</v>
      </c>
      <c r="E76" s="50">
        <v>2.72</v>
      </c>
      <c r="F76" s="50">
        <v>5.44</v>
      </c>
      <c r="G76" s="51">
        <v>446</v>
      </c>
      <c r="H76" s="52">
        <v>2426</v>
      </c>
    </row>
    <row r="77" spans="1:8" s="53" customFormat="1" ht="36" outlineLevel="1" x14ac:dyDescent="0.25">
      <c r="A77" s="61" t="s">
        <v>440</v>
      </c>
      <c r="B77" s="62" t="s">
        <v>409</v>
      </c>
      <c r="C77" s="63" t="s">
        <v>305</v>
      </c>
      <c r="D77" s="62" t="s">
        <v>53</v>
      </c>
      <c r="E77" s="64">
        <v>0.14000000000000001</v>
      </c>
      <c r="F77" s="64">
        <v>0.28000000000000003</v>
      </c>
      <c r="G77" s="65">
        <v>454</v>
      </c>
      <c r="H77" s="66">
        <v>127</v>
      </c>
    </row>
    <row r="78" spans="1:8" s="53" customFormat="1" ht="36" outlineLevel="1" x14ac:dyDescent="0.25">
      <c r="A78" s="61" t="s">
        <v>441</v>
      </c>
      <c r="B78" s="62" t="s">
        <v>411</v>
      </c>
      <c r="C78" s="63" t="s">
        <v>314</v>
      </c>
      <c r="D78" s="62" t="s">
        <v>315</v>
      </c>
      <c r="E78" s="64">
        <v>1.8000000000000001E-4</v>
      </c>
      <c r="F78" s="64">
        <v>3.6000000000000002E-4</v>
      </c>
      <c r="G78" s="65">
        <v>85415</v>
      </c>
      <c r="H78" s="66">
        <v>31</v>
      </c>
    </row>
    <row r="79" spans="1:8" s="53" customFormat="1" ht="36" outlineLevel="1" x14ac:dyDescent="0.25">
      <c r="A79" s="61" t="s">
        <v>442</v>
      </c>
      <c r="B79" s="62" t="s">
        <v>413</v>
      </c>
      <c r="C79" s="63" t="s">
        <v>284</v>
      </c>
      <c r="D79" s="62" t="s">
        <v>53</v>
      </c>
      <c r="E79" s="64">
        <v>0.28999999999999998</v>
      </c>
      <c r="F79" s="64">
        <v>0.57999999999999996</v>
      </c>
      <c r="G79" s="65">
        <v>467</v>
      </c>
      <c r="H79" s="66">
        <v>271</v>
      </c>
    </row>
    <row r="80" spans="1:8" s="53" customFormat="1" ht="36" outlineLevel="1" x14ac:dyDescent="0.25">
      <c r="A80" s="47" t="s">
        <v>443</v>
      </c>
      <c r="B80" s="48" t="s">
        <v>444</v>
      </c>
      <c r="C80" s="49" t="s">
        <v>277</v>
      </c>
      <c r="D80" s="48" t="s">
        <v>49</v>
      </c>
      <c r="E80" s="50">
        <v>3</v>
      </c>
      <c r="F80" s="50">
        <v>6</v>
      </c>
      <c r="G80" s="51">
        <v>98</v>
      </c>
      <c r="H80" s="52">
        <v>588</v>
      </c>
    </row>
    <row r="81" spans="1:8" s="60" customFormat="1" x14ac:dyDescent="0.25">
      <c r="A81" s="54"/>
      <c r="B81" s="55"/>
      <c r="C81" s="56" t="s">
        <v>416</v>
      </c>
      <c r="D81" s="55"/>
      <c r="E81" s="57"/>
      <c r="F81" s="57"/>
      <c r="G81" s="58">
        <v>4719.38</v>
      </c>
      <c r="H81" s="59">
        <v>9439</v>
      </c>
    </row>
    <row r="82" spans="1:8" s="74" customFormat="1" x14ac:dyDescent="0.25">
      <c r="A82" s="61"/>
      <c r="B82" s="62"/>
      <c r="C82" s="63" t="s">
        <v>417</v>
      </c>
      <c r="D82" s="62" t="s">
        <v>418</v>
      </c>
      <c r="E82" s="64">
        <v>98</v>
      </c>
      <c r="F82" s="64"/>
      <c r="G82" s="65">
        <v>59079.18</v>
      </c>
      <c r="H82" s="66">
        <v>118158</v>
      </c>
    </row>
    <row r="83" spans="1:8" s="74" customFormat="1" x14ac:dyDescent="0.25">
      <c r="A83" s="61"/>
      <c r="B83" s="62"/>
      <c r="C83" s="63" t="s">
        <v>419</v>
      </c>
      <c r="D83" s="62" t="s">
        <v>418</v>
      </c>
      <c r="E83" s="64">
        <v>8</v>
      </c>
      <c r="F83" s="64"/>
      <c r="G83" s="65">
        <v>10104.84</v>
      </c>
      <c r="H83" s="66">
        <v>20210</v>
      </c>
    </row>
    <row r="84" spans="1:8" s="60" customFormat="1" x14ac:dyDescent="0.25">
      <c r="A84" s="54"/>
      <c r="B84" s="55"/>
      <c r="C84" s="56" t="s">
        <v>420</v>
      </c>
      <c r="D84" s="55"/>
      <c r="E84" s="57"/>
      <c r="F84" s="57"/>
      <c r="G84" s="58">
        <v>136415.32</v>
      </c>
      <c r="H84" s="59">
        <v>272831</v>
      </c>
    </row>
    <row r="85" spans="1:8" s="46" customFormat="1" ht="51" x14ac:dyDescent="0.25">
      <c r="A85" s="41" t="s">
        <v>33</v>
      </c>
      <c r="B85" s="42" t="s">
        <v>338</v>
      </c>
      <c r="C85" s="42" t="s">
        <v>445</v>
      </c>
      <c r="D85" s="43" t="s">
        <v>337</v>
      </c>
      <c r="E85" s="331">
        <v>2</v>
      </c>
      <c r="F85" s="332"/>
      <c r="G85" s="44">
        <v>1537500</v>
      </c>
      <c r="H85" s="45">
        <v>3075000</v>
      </c>
    </row>
    <row r="86" spans="1:8" s="74" customFormat="1" outlineLevel="1" x14ac:dyDescent="0.25">
      <c r="A86" s="75"/>
      <c r="B86" s="76"/>
      <c r="C86" s="77" t="s">
        <v>422</v>
      </c>
      <c r="D86" s="76"/>
      <c r="E86" s="78"/>
      <c r="F86" s="78"/>
      <c r="G86" s="79">
        <v>1537500</v>
      </c>
      <c r="H86" s="80">
        <v>3075000</v>
      </c>
    </row>
    <row r="87" spans="1:8" s="74" customFormat="1" outlineLevel="1" x14ac:dyDescent="0.25">
      <c r="A87" s="75"/>
      <c r="B87" s="76"/>
      <c r="C87" s="77" t="s">
        <v>423</v>
      </c>
      <c r="D87" s="76" t="s">
        <v>418</v>
      </c>
      <c r="E87" s="78">
        <v>1.2</v>
      </c>
      <c r="F87" s="78"/>
      <c r="G87" s="79">
        <v>18450</v>
      </c>
      <c r="H87" s="80">
        <v>36900</v>
      </c>
    </row>
    <row r="88" spans="1:8" s="74" customFormat="1" outlineLevel="1" x14ac:dyDescent="0.25">
      <c r="A88" s="75"/>
      <c r="B88" s="76"/>
      <c r="C88" s="77" t="s">
        <v>424</v>
      </c>
      <c r="D88" s="76"/>
      <c r="E88" s="78"/>
      <c r="F88" s="78"/>
      <c r="G88" s="79">
        <v>1555950</v>
      </c>
      <c r="H88" s="80">
        <v>3111900</v>
      </c>
    </row>
    <row r="89" spans="1:8" s="46" customFormat="1" ht="51" x14ac:dyDescent="0.25">
      <c r="A89" s="41" t="s">
        <v>36</v>
      </c>
      <c r="B89" s="42" t="s">
        <v>446</v>
      </c>
      <c r="C89" s="42" t="s">
        <v>447</v>
      </c>
      <c r="D89" s="43" t="s">
        <v>448</v>
      </c>
      <c r="E89" s="331">
        <v>2</v>
      </c>
      <c r="F89" s="332"/>
      <c r="G89" s="44">
        <v>23446.12</v>
      </c>
      <c r="H89" s="45">
        <v>46892</v>
      </c>
    </row>
    <row r="90" spans="1:8" s="53" customFormat="1" outlineLevel="1" x14ac:dyDescent="0.25">
      <c r="A90" s="47" t="s">
        <v>449</v>
      </c>
      <c r="B90" s="48" t="s">
        <v>19</v>
      </c>
      <c r="C90" s="49" t="s">
        <v>450</v>
      </c>
      <c r="D90" s="48" t="s">
        <v>372</v>
      </c>
      <c r="E90" s="50">
        <v>15.481999999999999</v>
      </c>
      <c r="F90" s="50">
        <v>30.963999999999999</v>
      </c>
      <c r="G90" s="51">
        <v>1504.8</v>
      </c>
      <c r="H90" s="52">
        <v>46595</v>
      </c>
    </row>
    <row r="91" spans="1:8" s="60" customFormat="1" x14ac:dyDescent="0.25">
      <c r="A91" s="54"/>
      <c r="B91" s="55"/>
      <c r="C91" s="56" t="s">
        <v>375</v>
      </c>
      <c r="D91" s="55"/>
      <c r="E91" s="57"/>
      <c r="F91" s="57"/>
      <c r="G91" s="58">
        <v>23297.69</v>
      </c>
      <c r="H91" s="59">
        <v>46595</v>
      </c>
    </row>
    <row r="92" spans="1:8" s="53" customFormat="1" ht="36" outlineLevel="1" x14ac:dyDescent="0.25">
      <c r="A92" s="61" t="s">
        <v>451</v>
      </c>
      <c r="B92" s="62" t="s">
        <v>452</v>
      </c>
      <c r="C92" s="63" t="s">
        <v>453</v>
      </c>
      <c r="D92" s="62" t="s">
        <v>379</v>
      </c>
      <c r="E92" s="64">
        <v>0.31867499999999999</v>
      </c>
      <c r="F92" s="64">
        <v>0.63734999999999997</v>
      </c>
      <c r="G92" s="65">
        <v>14</v>
      </c>
      <c r="H92" s="66">
        <v>9</v>
      </c>
    </row>
    <row r="93" spans="1:8" s="53" customFormat="1" outlineLevel="2" x14ac:dyDescent="0.25">
      <c r="A93" s="67"/>
      <c r="B93" s="68" t="s">
        <v>380</v>
      </c>
      <c r="C93" s="69" t="s">
        <v>385</v>
      </c>
      <c r="D93" s="70" t="s">
        <v>372</v>
      </c>
      <c r="E93" s="71" t="s">
        <v>386</v>
      </c>
      <c r="F93" s="71" t="s">
        <v>386</v>
      </c>
      <c r="G93" s="72" t="s">
        <v>386</v>
      </c>
      <c r="H93" s="73" t="s">
        <v>386</v>
      </c>
    </row>
    <row r="94" spans="1:8" s="53" customFormat="1" ht="36" outlineLevel="1" x14ac:dyDescent="0.25">
      <c r="A94" s="61" t="s">
        <v>454</v>
      </c>
      <c r="B94" s="62" t="s">
        <v>388</v>
      </c>
      <c r="C94" s="63" t="s">
        <v>389</v>
      </c>
      <c r="D94" s="62" t="s">
        <v>379</v>
      </c>
      <c r="E94" s="64">
        <v>8.4000000000000005E-2</v>
      </c>
      <c r="F94" s="64">
        <v>0.16800000000000001</v>
      </c>
      <c r="G94" s="65">
        <v>198</v>
      </c>
      <c r="H94" s="66">
        <v>33</v>
      </c>
    </row>
    <row r="95" spans="1:8" s="53" customFormat="1" outlineLevel="2" x14ac:dyDescent="0.25">
      <c r="A95" s="67"/>
      <c r="B95" s="68" t="s">
        <v>380</v>
      </c>
      <c r="C95" s="69" t="s">
        <v>385</v>
      </c>
      <c r="D95" s="70" t="s">
        <v>372</v>
      </c>
      <c r="E95" s="71" t="s">
        <v>386</v>
      </c>
      <c r="F95" s="71" t="s">
        <v>386</v>
      </c>
      <c r="G95" s="72" t="s">
        <v>386</v>
      </c>
      <c r="H95" s="73" t="s">
        <v>386</v>
      </c>
    </row>
    <row r="96" spans="1:8" s="53" customFormat="1" ht="36" outlineLevel="1" x14ac:dyDescent="0.25">
      <c r="A96" s="61" t="s">
        <v>455</v>
      </c>
      <c r="B96" s="62" t="s">
        <v>456</v>
      </c>
      <c r="C96" s="63" t="s">
        <v>457</v>
      </c>
      <c r="D96" s="62" t="s">
        <v>379</v>
      </c>
      <c r="E96" s="64">
        <v>7.8750000000000001E-2</v>
      </c>
      <c r="F96" s="64">
        <v>0.1575</v>
      </c>
      <c r="G96" s="65">
        <v>16</v>
      </c>
      <c r="H96" s="66">
        <v>3</v>
      </c>
    </row>
    <row r="97" spans="1:8" s="53" customFormat="1" outlineLevel="2" x14ac:dyDescent="0.25">
      <c r="A97" s="67"/>
      <c r="B97" s="68" t="s">
        <v>380</v>
      </c>
      <c r="C97" s="69" t="s">
        <v>385</v>
      </c>
      <c r="D97" s="70" t="s">
        <v>372</v>
      </c>
      <c r="E97" s="71" t="s">
        <v>386</v>
      </c>
      <c r="F97" s="71" t="s">
        <v>386</v>
      </c>
      <c r="G97" s="72" t="s">
        <v>386</v>
      </c>
      <c r="H97" s="73" t="s">
        <v>386</v>
      </c>
    </row>
    <row r="98" spans="1:8" s="53" customFormat="1" ht="36" outlineLevel="1" x14ac:dyDescent="0.25">
      <c r="A98" s="61" t="s">
        <v>458</v>
      </c>
      <c r="B98" s="62" t="s">
        <v>459</v>
      </c>
      <c r="C98" s="63" t="s">
        <v>460</v>
      </c>
      <c r="D98" s="62" t="s">
        <v>379</v>
      </c>
      <c r="E98" s="64">
        <v>0.78382499999999999</v>
      </c>
      <c r="F98" s="64">
        <v>1.5680000000000001</v>
      </c>
      <c r="G98" s="65">
        <v>19</v>
      </c>
      <c r="H98" s="66">
        <v>30</v>
      </c>
    </row>
    <row r="99" spans="1:8" s="53" customFormat="1" outlineLevel="2" x14ac:dyDescent="0.25">
      <c r="A99" s="67"/>
      <c r="B99" s="68" t="s">
        <v>380</v>
      </c>
      <c r="C99" s="69" t="s">
        <v>385</v>
      </c>
      <c r="D99" s="70" t="s">
        <v>372</v>
      </c>
      <c r="E99" s="71" t="s">
        <v>386</v>
      </c>
      <c r="F99" s="71" t="s">
        <v>386</v>
      </c>
      <c r="G99" s="72" t="s">
        <v>386</v>
      </c>
      <c r="H99" s="73" t="s">
        <v>386</v>
      </c>
    </row>
    <row r="100" spans="1:8" s="60" customFormat="1" x14ac:dyDescent="0.25">
      <c r="A100" s="54"/>
      <c r="B100" s="55"/>
      <c r="C100" s="56" t="s">
        <v>393</v>
      </c>
      <c r="D100" s="55"/>
      <c r="E100" s="57"/>
      <c r="F100" s="57"/>
      <c r="G100" s="58">
        <v>37.25</v>
      </c>
      <c r="H100" s="59">
        <v>74</v>
      </c>
    </row>
    <row r="101" spans="1:8" s="53" customFormat="1" ht="36" outlineLevel="1" x14ac:dyDescent="0.25">
      <c r="A101" s="61" t="s">
        <v>461</v>
      </c>
      <c r="B101" s="62" t="s">
        <v>462</v>
      </c>
      <c r="C101" s="63" t="s">
        <v>327</v>
      </c>
      <c r="D101" s="62" t="s">
        <v>53</v>
      </c>
      <c r="E101" s="64">
        <v>0.1</v>
      </c>
      <c r="F101" s="64">
        <v>0.2</v>
      </c>
      <c r="G101" s="65">
        <v>90</v>
      </c>
      <c r="H101" s="66">
        <v>18</v>
      </c>
    </row>
    <row r="102" spans="1:8" s="53" customFormat="1" ht="36" outlineLevel="1" x14ac:dyDescent="0.25">
      <c r="A102" s="61" t="s">
        <v>463</v>
      </c>
      <c r="B102" s="62" t="s">
        <v>464</v>
      </c>
      <c r="C102" s="63" t="s">
        <v>333</v>
      </c>
      <c r="D102" s="62" t="s">
        <v>22</v>
      </c>
      <c r="E102" s="64">
        <v>0.02</v>
      </c>
      <c r="F102" s="64">
        <v>0.04</v>
      </c>
      <c r="G102" s="65">
        <v>170</v>
      </c>
      <c r="H102" s="66">
        <v>7</v>
      </c>
    </row>
    <row r="103" spans="1:8" s="53" customFormat="1" ht="36" outlineLevel="1" x14ac:dyDescent="0.25">
      <c r="A103" s="61" t="s">
        <v>465</v>
      </c>
      <c r="B103" s="62" t="s">
        <v>466</v>
      </c>
      <c r="C103" s="63" t="s">
        <v>321</v>
      </c>
      <c r="D103" s="62" t="s">
        <v>63</v>
      </c>
      <c r="E103" s="64">
        <v>4.4999999999999999E-4</v>
      </c>
      <c r="F103" s="64">
        <v>8.9999999999999998E-4</v>
      </c>
      <c r="G103" s="65">
        <v>219512</v>
      </c>
      <c r="H103" s="66">
        <v>198</v>
      </c>
    </row>
    <row r="104" spans="1:8" s="60" customFormat="1" x14ac:dyDescent="0.25">
      <c r="A104" s="54"/>
      <c r="B104" s="55"/>
      <c r="C104" s="56" t="s">
        <v>416</v>
      </c>
      <c r="D104" s="55"/>
      <c r="E104" s="57"/>
      <c r="F104" s="57"/>
      <c r="G104" s="58">
        <v>111.18</v>
      </c>
      <c r="H104" s="59">
        <v>222</v>
      </c>
    </row>
    <row r="105" spans="1:8" s="74" customFormat="1" x14ac:dyDescent="0.25">
      <c r="A105" s="61"/>
      <c r="B105" s="62"/>
      <c r="C105" s="63" t="s">
        <v>417</v>
      </c>
      <c r="D105" s="62" t="s">
        <v>418</v>
      </c>
      <c r="E105" s="64">
        <v>98</v>
      </c>
      <c r="F105" s="64"/>
      <c r="G105" s="65">
        <v>22831.74</v>
      </c>
      <c r="H105" s="66">
        <v>45663</v>
      </c>
    </row>
    <row r="106" spans="1:8" s="74" customFormat="1" x14ac:dyDescent="0.25">
      <c r="A106" s="61"/>
      <c r="B106" s="62"/>
      <c r="C106" s="63" t="s">
        <v>419</v>
      </c>
      <c r="D106" s="62" t="s">
        <v>418</v>
      </c>
      <c r="E106" s="64">
        <v>8</v>
      </c>
      <c r="F106" s="64"/>
      <c r="G106" s="65">
        <v>3702.23</v>
      </c>
      <c r="H106" s="66">
        <v>7404</v>
      </c>
    </row>
    <row r="107" spans="1:8" s="60" customFormat="1" x14ac:dyDescent="0.25">
      <c r="A107" s="54"/>
      <c r="B107" s="55"/>
      <c r="C107" s="56" t="s">
        <v>420</v>
      </c>
      <c r="D107" s="55"/>
      <c r="E107" s="57"/>
      <c r="F107" s="57"/>
      <c r="G107" s="58">
        <v>49980.08</v>
      </c>
      <c r="H107" s="59">
        <v>99960</v>
      </c>
    </row>
    <row r="108" spans="1:8" s="46" customFormat="1" ht="51" x14ac:dyDescent="0.25">
      <c r="A108" s="41" t="s">
        <v>39</v>
      </c>
      <c r="B108" s="42" t="s">
        <v>341</v>
      </c>
      <c r="C108" s="42" t="s">
        <v>342</v>
      </c>
      <c r="D108" s="43" t="s">
        <v>337</v>
      </c>
      <c r="E108" s="331">
        <v>2</v>
      </c>
      <c r="F108" s="332"/>
      <c r="G108" s="44">
        <v>290114.81</v>
      </c>
      <c r="H108" s="45">
        <v>580230</v>
      </c>
    </row>
    <row r="109" spans="1:8" s="74" customFormat="1" outlineLevel="1" x14ac:dyDescent="0.25">
      <c r="A109" s="75"/>
      <c r="B109" s="76"/>
      <c r="C109" s="77" t="s">
        <v>422</v>
      </c>
      <c r="D109" s="76"/>
      <c r="E109" s="78"/>
      <c r="F109" s="78"/>
      <c r="G109" s="79">
        <v>290114.81</v>
      </c>
      <c r="H109" s="80">
        <v>580230</v>
      </c>
    </row>
    <row r="110" spans="1:8" s="74" customFormat="1" outlineLevel="1" x14ac:dyDescent="0.25">
      <c r="A110" s="75"/>
      <c r="B110" s="76"/>
      <c r="C110" s="77" t="s">
        <v>423</v>
      </c>
      <c r="D110" s="76" t="s">
        <v>418</v>
      </c>
      <c r="E110" s="78">
        <v>1.2</v>
      </c>
      <c r="F110" s="78"/>
      <c r="G110" s="79">
        <v>3481.38</v>
      </c>
      <c r="H110" s="80">
        <v>6963</v>
      </c>
    </row>
    <row r="111" spans="1:8" s="74" customFormat="1" outlineLevel="1" x14ac:dyDescent="0.25">
      <c r="A111" s="75"/>
      <c r="B111" s="76"/>
      <c r="C111" s="77" t="s">
        <v>424</v>
      </c>
      <c r="D111" s="76"/>
      <c r="E111" s="78"/>
      <c r="F111" s="78"/>
      <c r="G111" s="79">
        <v>293596.19</v>
      </c>
      <c r="H111" s="80">
        <v>587193</v>
      </c>
    </row>
    <row r="112" spans="1:8" s="46" customFormat="1" ht="76.5" x14ac:dyDescent="0.25">
      <c r="A112" s="41" t="s">
        <v>42</v>
      </c>
      <c r="B112" s="42" t="s">
        <v>467</v>
      </c>
      <c r="C112" s="42" t="s">
        <v>468</v>
      </c>
      <c r="D112" s="43" t="s">
        <v>469</v>
      </c>
      <c r="E112" s="331">
        <v>7</v>
      </c>
      <c r="F112" s="332"/>
      <c r="G112" s="44">
        <v>51851.99</v>
      </c>
      <c r="H112" s="45">
        <v>362964</v>
      </c>
    </row>
    <row r="113" spans="1:8" s="53" customFormat="1" outlineLevel="1" x14ac:dyDescent="0.25">
      <c r="A113" s="47" t="s">
        <v>470</v>
      </c>
      <c r="B113" s="48" t="s">
        <v>19</v>
      </c>
      <c r="C113" s="49" t="s">
        <v>471</v>
      </c>
      <c r="D113" s="48" t="s">
        <v>372</v>
      </c>
      <c r="E113" s="50">
        <v>5.55</v>
      </c>
      <c r="F113" s="50">
        <v>38.85</v>
      </c>
      <c r="G113" s="51">
        <v>1797.6</v>
      </c>
      <c r="H113" s="52">
        <v>69837</v>
      </c>
    </row>
    <row r="114" spans="1:8" s="60" customFormat="1" x14ac:dyDescent="0.25">
      <c r="A114" s="54"/>
      <c r="B114" s="55"/>
      <c r="C114" s="56" t="s">
        <v>375</v>
      </c>
      <c r="D114" s="55"/>
      <c r="E114" s="57"/>
      <c r="F114" s="57"/>
      <c r="G114" s="58">
        <v>9976.68</v>
      </c>
      <c r="H114" s="59">
        <v>69837</v>
      </c>
    </row>
    <row r="115" spans="1:8" s="53" customFormat="1" ht="36" outlineLevel="1" x14ac:dyDescent="0.25">
      <c r="A115" s="61" t="s">
        <v>472</v>
      </c>
      <c r="B115" s="62" t="s">
        <v>473</v>
      </c>
      <c r="C115" s="63" t="s">
        <v>474</v>
      </c>
      <c r="D115" s="62" t="s">
        <v>379</v>
      </c>
      <c r="E115" s="64">
        <v>0.19</v>
      </c>
      <c r="F115" s="64">
        <v>1.33</v>
      </c>
      <c r="G115" s="65">
        <v>33</v>
      </c>
      <c r="H115" s="66">
        <v>44</v>
      </c>
    </row>
    <row r="116" spans="1:8" s="53" customFormat="1" outlineLevel="2" x14ac:dyDescent="0.25">
      <c r="A116" s="67"/>
      <c r="B116" s="68" t="s">
        <v>380</v>
      </c>
      <c r="C116" s="69" t="s">
        <v>385</v>
      </c>
      <c r="D116" s="70" t="s">
        <v>372</v>
      </c>
      <c r="E116" s="71" t="s">
        <v>386</v>
      </c>
      <c r="F116" s="71" t="s">
        <v>386</v>
      </c>
      <c r="G116" s="72" t="s">
        <v>386</v>
      </c>
      <c r="H116" s="73" t="s">
        <v>386</v>
      </c>
    </row>
    <row r="117" spans="1:8" s="53" customFormat="1" ht="36" outlineLevel="1" x14ac:dyDescent="0.25">
      <c r="A117" s="61" t="s">
        <v>475</v>
      </c>
      <c r="B117" s="62" t="s">
        <v>456</v>
      </c>
      <c r="C117" s="63" t="s">
        <v>457</v>
      </c>
      <c r="D117" s="62" t="s">
        <v>379</v>
      </c>
      <c r="E117" s="64">
        <v>0.19</v>
      </c>
      <c r="F117" s="64">
        <v>1.33</v>
      </c>
      <c r="G117" s="65">
        <v>16</v>
      </c>
      <c r="H117" s="66">
        <v>21</v>
      </c>
    </row>
    <row r="118" spans="1:8" s="53" customFormat="1" outlineLevel="2" x14ac:dyDescent="0.25">
      <c r="A118" s="67"/>
      <c r="B118" s="68" t="s">
        <v>380</v>
      </c>
      <c r="C118" s="69" t="s">
        <v>385</v>
      </c>
      <c r="D118" s="70" t="s">
        <v>372</v>
      </c>
      <c r="E118" s="71" t="s">
        <v>386</v>
      </c>
      <c r="F118" s="71" t="s">
        <v>386</v>
      </c>
      <c r="G118" s="72" t="s">
        <v>386</v>
      </c>
      <c r="H118" s="73" t="s">
        <v>386</v>
      </c>
    </row>
    <row r="119" spans="1:8" s="53" customFormat="1" ht="36" outlineLevel="1" x14ac:dyDescent="0.25">
      <c r="A119" s="61" t="s">
        <v>476</v>
      </c>
      <c r="B119" s="62" t="s">
        <v>459</v>
      </c>
      <c r="C119" s="63" t="s">
        <v>460</v>
      </c>
      <c r="D119" s="62" t="s">
        <v>379</v>
      </c>
      <c r="E119" s="64">
        <v>0.8</v>
      </c>
      <c r="F119" s="64">
        <v>5.6</v>
      </c>
      <c r="G119" s="65">
        <v>19</v>
      </c>
      <c r="H119" s="66">
        <v>106</v>
      </c>
    </row>
    <row r="120" spans="1:8" s="53" customFormat="1" outlineLevel="2" x14ac:dyDescent="0.25">
      <c r="A120" s="67"/>
      <c r="B120" s="68" t="s">
        <v>380</v>
      </c>
      <c r="C120" s="69" t="s">
        <v>385</v>
      </c>
      <c r="D120" s="70" t="s">
        <v>372</v>
      </c>
      <c r="E120" s="71" t="s">
        <v>386</v>
      </c>
      <c r="F120" s="71" t="s">
        <v>386</v>
      </c>
      <c r="G120" s="72" t="s">
        <v>386</v>
      </c>
      <c r="H120" s="73" t="s">
        <v>386</v>
      </c>
    </row>
    <row r="121" spans="1:8" s="60" customFormat="1" x14ac:dyDescent="0.25">
      <c r="A121" s="54"/>
      <c r="B121" s="55"/>
      <c r="C121" s="56" t="s">
        <v>393</v>
      </c>
      <c r="D121" s="55"/>
      <c r="E121" s="57"/>
      <c r="F121" s="57"/>
      <c r="G121" s="58">
        <v>24.51</v>
      </c>
      <c r="H121" s="59">
        <v>172</v>
      </c>
    </row>
    <row r="122" spans="1:8" s="53" customFormat="1" ht="48" outlineLevel="1" x14ac:dyDescent="0.25">
      <c r="A122" s="47" t="s">
        <v>477</v>
      </c>
      <c r="B122" s="48" t="s">
        <v>478</v>
      </c>
      <c r="C122" s="49" t="s">
        <v>118</v>
      </c>
      <c r="D122" s="48" t="s">
        <v>45</v>
      </c>
      <c r="E122" s="50">
        <v>25</v>
      </c>
      <c r="F122" s="50">
        <v>175</v>
      </c>
      <c r="G122" s="51">
        <v>158</v>
      </c>
      <c r="H122" s="52">
        <v>27650</v>
      </c>
    </row>
    <row r="123" spans="1:8" s="53" customFormat="1" ht="36" outlineLevel="1" x14ac:dyDescent="0.25">
      <c r="A123" s="47" t="s">
        <v>479</v>
      </c>
      <c r="B123" s="48" t="s">
        <v>480</v>
      </c>
      <c r="C123" s="49" t="s">
        <v>265</v>
      </c>
      <c r="D123" s="48" t="s">
        <v>49</v>
      </c>
      <c r="E123" s="50">
        <v>4</v>
      </c>
      <c r="F123" s="50">
        <v>28</v>
      </c>
      <c r="G123" s="51">
        <v>33</v>
      </c>
      <c r="H123" s="52">
        <v>924</v>
      </c>
    </row>
    <row r="124" spans="1:8" s="53" customFormat="1" ht="36" outlineLevel="1" x14ac:dyDescent="0.25">
      <c r="A124" s="61" t="s">
        <v>481</v>
      </c>
      <c r="B124" s="62" t="s">
        <v>482</v>
      </c>
      <c r="C124" s="63" t="s">
        <v>311</v>
      </c>
      <c r="D124" s="62" t="s">
        <v>234</v>
      </c>
      <c r="E124" s="64">
        <v>0.04</v>
      </c>
      <c r="F124" s="64">
        <v>0.28000000000000003</v>
      </c>
      <c r="G124" s="65">
        <v>450</v>
      </c>
      <c r="H124" s="66">
        <v>126</v>
      </c>
    </row>
    <row r="125" spans="1:8" s="53" customFormat="1" ht="36" outlineLevel="1" x14ac:dyDescent="0.25">
      <c r="A125" s="61" t="s">
        <v>483</v>
      </c>
      <c r="B125" s="62" t="s">
        <v>484</v>
      </c>
      <c r="C125" s="63" t="s">
        <v>260</v>
      </c>
      <c r="D125" s="62" t="s">
        <v>53</v>
      </c>
      <c r="E125" s="64">
        <v>0.15</v>
      </c>
      <c r="F125" s="64">
        <v>1.05</v>
      </c>
      <c r="G125" s="65">
        <v>587</v>
      </c>
      <c r="H125" s="66">
        <v>616</v>
      </c>
    </row>
    <row r="126" spans="1:8" s="53" customFormat="1" ht="36" outlineLevel="1" x14ac:dyDescent="0.25">
      <c r="A126" s="47" t="s">
        <v>485</v>
      </c>
      <c r="B126" s="48" t="s">
        <v>486</v>
      </c>
      <c r="C126" s="49" t="s">
        <v>208</v>
      </c>
      <c r="D126" s="48" t="s">
        <v>45</v>
      </c>
      <c r="E126" s="50">
        <v>25</v>
      </c>
      <c r="F126" s="50">
        <v>175</v>
      </c>
      <c r="G126" s="51">
        <v>32</v>
      </c>
      <c r="H126" s="52">
        <v>5600</v>
      </c>
    </row>
    <row r="127" spans="1:8" s="53" customFormat="1" ht="36" outlineLevel="1" x14ac:dyDescent="0.25">
      <c r="A127" s="47" t="s">
        <v>487</v>
      </c>
      <c r="B127" s="48" t="s">
        <v>488</v>
      </c>
      <c r="C127" s="49" t="s">
        <v>44</v>
      </c>
      <c r="D127" s="48" t="s">
        <v>45</v>
      </c>
      <c r="E127" s="50">
        <v>25</v>
      </c>
      <c r="F127" s="50">
        <v>175</v>
      </c>
      <c r="G127" s="51">
        <v>1474.51</v>
      </c>
      <c r="H127" s="52">
        <v>258039</v>
      </c>
    </row>
    <row r="128" spans="1:8" s="60" customFormat="1" x14ac:dyDescent="0.25">
      <c r="A128" s="54"/>
      <c r="B128" s="55"/>
      <c r="C128" s="56" t="s">
        <v>416</v>
      </c>
      <c r="D128" s="55"/>
      <c r="E128" s="57"/>
      <c r="F128" s="57"/>
      <c r="G128" s="58">
        <v>41850.800000000003</v>
      </c>
      <c r="H128" s="59">
        <v>292956</v>
      </c>
    </row>
    <row r="129" spans="1:8" s="74" customFormat="1" x14ac:dyDescent="0.25">
      <c r="A129" s="61"/>
      <c r="B129" s="62"/>
      <c r="C129" s="63" t="s">
        <v>417</v>
      </c>
      <c r="D129" s="62" t="s">
        <v>418</v>
      </c>
      <c r="E129" s="64">
        <v>98</v>
      </c>
      <c r="F129" s="64"/>
      <c r="G129" s="65">
        <v>9777.15</v>
      </c>
      <c r="H129" s="66">
        <v>68440</v>
      </c>
    </row>
    <row r="130" spans="1:8" s="74" customFormat="1" x14ac:dyDescent="0.25">
      <c r="A130" s="61"/>
      <c r="B130" s="62"/>
      <c r="C130" s="63" t="s">
        <v>419</v>
      </c>
      <c r="D130" s="62" t="s">
        <v>418</v>
      </c>
      <c r="E130" s="64">
        <v>8</v>
      </c>
      <c r="F130" s="64"/>
      <c r="G130" s="65">
        <v>4930.33</v>
      </c>
      <c r="H130" s="66">
        <v>34512</v>
      </c>
    </row>
    <row r="131" spans="1:8" s="60" customFormat="1" x14ac:dyDescent="0.25">
      <c r="A131" s="54"/>
      <c r="B131" s="55"/>
      <c r="C131" s="56" t="s">
        <v>420</v>
      </c>
      <c r="D131" s="55"/>
      <c r="E131" s="57"/>
      <c r="F131" s="57"/>
      <c r="G131" s="58">
        <v>66559.47</v>
      </c>
      <c r="H131" s="59">
        <v>465916</v>
      </c>
    </row>
    <row r="132" spans="1:8" s="46" customFormat="1" ht="51" x14ac:dyDescent="0.25">
      <c r="A132" s="41" t="s">
        <v>46</v>
      </c>
      <c r="B132" s="42" t="s">
        <v>335</v>
      </c>
      <c r="C132" s="42" t="s">
        <v>336</v>
      </c>
      <c r="D132" s="43" t="s">
        <v>337</v>
      </c>
      <c r="E132" s="331">
        <v>7</v>
      </c>
      <c r="F132" s="332"/>
      <c r="G132" s="44">
        <v>1040178.57</v>
      </c>
      <c r="H132" s="45">
        <v>7281250</v>
      </c>
    </row>
    <row r="133" spans="1:8" s="74" customFormat="1" outlineLevel="1" x14ac:dyDescent="0.25">
      <c r="A133" s="75"/>
      <c r="B133" s="76"/>
      <c r="C133" s="77" t="s">
        <v>422</v>
      </c>
      <c r="D133" s="76"/>
      <c r="E133" s="78"/>
      <c r="F133" s="78"/>
      <c r="G133" s="79">
        <v>1040178.57</v>
      </c>
      <c r="H133" s="80">
        <v>7281250</v>
      </c>
    </row>
    <row r="134" spans="1:8" s="74" customFormat="1" outlineLevel="1" x14ac:dyDescent="0.25">
      <c r="A134" s="75"/>
      <c r="B134" s="76"/>
      <c r="C134" s="77" t="s">
        <v>423</v>
      </c>
      <c r="D134" s="76" t="s">
        <v>418</v>
      </c>
      <c r="E134" s="78">
        <v>1.2</v>
      </c>
      <c r="F134" s="78"/>
      <c r="G134" s="79">
        <v>12482.14</v>
      </c>
      <c r="H134" s="80">
        <v>87375</v>
      </c>
    </row>
    <row r="135" spans="1:8" s="74" customFormat="1" outlineLevel="1" x14ac:dyDescent="0.25">
      <c r="A135" s="75"/>
      <c r="B135" s="76"/>
      <c r="C135" s="77" t="s">
        <v>424</v>
      </c>
      <c r="D135" s="76"/>
      <c r="E135" s="78"/>
      <c r="F135" s="78"/>
      <c r="G135" s="79">
        <v>1052660.71</v>
      </c>
      <c r="H135" s="80">
        <v>7368625</v>
      </c>
    </row>
    <row r="136" spans="1:8" s="46" customFormat="1" ht="76.5" x14ac:dyDescent="0.25">
      <c r="A136" s="41" t="s">
        <v>50</v>
      </c>
      <c r="B136" s="42" t="s">
        <v>489</v>
      </c>
      <c r="C136" s="42" t="s">
        <v>490</v>
      </c>
      <c r="D136" s="43" t="s">
        <v>469</v>
      </c>
      <c r="E136" s="331">
        <v>3</v>
      </c>
      <c r="F136" s="332"/>
      <c r="G136" s="44">
        <v>49293.38</v>
      </c>
      <c r="H136" s="45">
        <v>147880</v>
      </c>
    </row>
    <row r="137" spans="1:8" s="53" customFormat="1" outlineLevel="1" x14ac:dyDescent="0.25">
      <c r="A137" s="47" t="s">
        <v>491</v>
      </c>
      <c r="B137" s="48" t="s">
        <v>19</v>
      </c>
      <c r="C137" s="49" t="s">
        <v>471</v>
      </c>
      <c r="D137" s="48" t="s">
        <v>372</v>
      </c>
      <c r="E137" s="50">
        <v>4.1399999999999997</v>
      </c>
      <c r="F137" s="50">
        <v>12.42</v>
      </c>
      <c r="G137" s="51">
        <v>1797.6</v>
      </c>
      <c r="H137" s="52">
        <v>22326</v>
      </c>
    </row>
    <row r="138" spans="1:8" s="60" customFormat="1" x14ac:dyDescent="0.25">
      <c r="A138" s="54"/>
      <c r="B138" s="55"/>
      <c r="C138" s="56" t="s">
        <v>375</v>
      </c>
      <c r="D138" s="55"/>
      <c r="E138" s="57"/>
      <c r="F138" s="57"/>
      <c r="G138" s="58">
        <v>7442.06</v>
      </c>
      <c r="H138" s="59">
        <v>22326</v>
      </c>
    </row>
    <row r="139" spans="1:8" s="53" customFormat="1" ht="36" outlineLevel="1" x14ac:dyDescent="0.25">
      <c r="A139" s="61" t="s">
        <v>492</v>
      </c>
      <c r="B139" s="62" t="s">
        <v>473</v>
      </c>
      <c r="C139" s="63" t="s">
        <v>474</v>
      </c>
      <c r="D139" s="62" t="s">
        <v>379</v>
      </c>
      <c r="E139" s="64">
        <v>0.12</v>
      </c>
      <c r="F139" s="64">
        <v>0.36</v>
      </c>
      <c r="G139" s="65">
        <v>33</v>
      </c>
      <c r="H139" s="66">
        <v>12</v>
      </c>
    </row>
    <row r="140" spans="1:8" s="53" customFormat="1" outlineLevel="2" x14ac:dyDescent="0.25">
      <c r="A140" s="67"/>
      <c r="B140" s="68" t="s">
        <v>380</v>
      </c>
      <c r="C140" s="69" t="s">
        <v>385</v>
      </c>
      <c r="D140" s="70" t="s">
        <v>372</v>
      </c>
      <c r="E140" s="71" t="s">
        <v>386</v>
      </c>
      <c r="F140" s="71" t="s">
        <v>386</v>
      </c>
      <c r="G140" s="72" t="s">
        <v>386</v>
      </c>
      <c r="H140" s="73" t="s">
        <v>386</v>
      </c>
    </row>
    <row r="141" spans="1:8" s="53" customFormat="1" ht="36" outlineLevel="1" x14ac:dyDescent="0.25">
      <c r="A141" s="61" t="s">
        <v>493</v>
      </c>
      <c r="B141" s="62" t="s">
        <v>456</v>
      </c>
      <c r="C141" s="63" t="s">
        <v>457</v>
      </c>
      <c r="D141" s="62" t="s">
        <v>379</v>
      </c>
      <c r="E141" s="64">
        <v>0.12</v>
      </c>
      <c r="F141" s="64">
        <v>0.36</v>
      </c>
      <c r="G141" s="65">
        <v>16</v>
      </c>
      <c r="H141" s="66">
        <v>6</v>
      </c>
    </row>
    <row r="142" spans="1:8" s="53" customFormat="1" outlineLevel="2" x14ac:dyDescent="0.25">
      <c r="A142" s="67"/>
      <c r="B142" s="68" t="s">
        <v>380</v>
      </c>
      <c r="C142" s="69" t="s">
        <v>385</v>
      </c>
      <c r="D142" s="70" t="s">
        <v>372</v>
      </c>
      <c r="E142" s="71" t="s">
        <v>386</v>
      </c>
      <c r="F142" s="71" t="s">
        <v>386</v>
      </c>
      <c r="G142" s="72" t="s">
        <v>386</v>
      </c>
      <c r="H142" s="73" t="s">
        <v>386</v>
      </c>
    </row>
    <row r="143" spans="1:8" s="53" customFormat="1" ht="36" outlineLevel="1" x14ac:dyDescent="0.25">
      <c r="A143" s="61" t="s">
        <v>494</v>
      </c>
      <c r="B143" s="62" t="s">
        <v>459</v>
      </c>
      <c r="C143" s="63" t="s">
        <v>460</v>
      </c>
      <c r="D143" s="62" t="s">
        <v>379</v>
      </c>
      <c r="E143" s="64">
        <v>0.56000000000000005</v>
      </c>
      <c r="F143" s="64">
        <v>1.68</v>
      </c>
      <c r="G143" s="65">
        <v>19</v>
      </c>
      <c r="H143" s="66">
        <v>32</v>
      </c>
    </row>
    <row r="144" spans="1:8" s="53" customFormat="1" outlineLevel="2" x14ac:dyDescent="0.25">
      <c r="A144" s="67"/>
      <c r="B144" s="68" t="s">
        <v>380</v>
      </c>
      <c r="C144" s="69" t="s">
        <v>385</v>
      </c>
      <c r="D144" s="70" t="s">
        <v>372</v>
      </c>
      <c r="E144" s="71" t="s">
        <v>386</v>
      </c>
      <c r="F144" s="71" t="s">
        <v>386</v>
      </c>
      <c r="G144" s="72" t="s">
        <v>386</v>
      </c>
      <c r="H144" s="73" t="s">
        <v>386</v>
      </c>
    </row>
    <row r="145" spans="1:8" s="60" customFormat="1" x14ac:dyDescent="0.25">
      <c r="A145" s="54"/>
      <c r="B145" s="55"/>
      <c r="C145" s="56" t="s">
        <v>393</v>
      </c>
      <c r="D145" s="55"/>
      <c r="E145" s="57"/>
      <c r="F145" s="57"/>
      <c r="G145" s="58">
        <v>16.52</v>
      </c>
      <c r="H145" s="59">
        <v>50</v>
      </c>
    </row>
    <row r="146" spans="1:8" s="53" customFormat="1" ht="48" outlineLevel="1" x14ac:dyDescent="0.25">
      <c r="A146" s="47" t="s">
        <v>495</v>
      </c>
      <c r="B146" s="48" t="s">
        <v>478</v>
      </c>
      <c r="C146" s="49" t="s">
        <v>118</v>
      </c>
      <c r="D146" s="48" t="s">
        <v>45</v>
      </c>
      <c r="E146" s="50">
        <v>25</v>
      </c>
      <c r="F146" s="50">
        <v>75</v>
      </c>
      <c r="G146" s="51">
        <v>158</v>
      </c>
      <c r="H146" s="52">
        <v>11850</v>
      </c>
    </row>
    <row r="147" spans="1:8" s="53" customFormat="1" ht="36" outlineLevel="1" x14ac:dyDescent="0.25">
      <c r="A147" s="61" t="s">
        <v>496</v>
      </c>
      <c r="B147" s="62" t="s">
        <v>482</v>
      </c>
      <c r="C147" s="63" t="s">
        <v>311</v>
      </c>
      <c r="D147" s="62" t="s">
        <v>234</v>
      </c>
      <c r="E147" s="64">
        <v>0.04</v>
      </c>
      <c r="F147" s="64">
        <v>0.12</v>
      </c>
      <c r="G147" s="65">
        <v>450</v>
      </c>
      <c r="H147" s="66">
        <v>54</v>
      </c>
    </row>
    <row r="148" spans="1:8" s="53" customFormat="1" ht="36" outlineLevel="1" x14ac:dyDescent="0.25">
      <c r="A148" s="61" t="s">
        <v>497</v>
      </c>
      <c r="B148" s="62" t="s">
        <v>484</v>
      </c>
      <c r="C148" s="63" t="s">
        <v>260</v>
      </c>
      <c r="D148" s="62" t="s">
        <v>53</v>
      </c>
      <c r="E148" s="64">
        <v>0.15</v>
      </c>
      <c r="F148" s="64">
        <v>0.45</v>
      </c>
      <c r="G148" s="65">
        <v>587</v>
      </c>
      <c r="H148" s="66">
        <v>264</v>
      </c>
    </row>
    <row r="149" spans="1:8" s="53" customFormat="1" ht="36" outlineLevel="1" x14ac:dyDescent="0.25">
      <c r="A149" s="47" t="s">
        <v>498</v>
      </c>
      <c r="B149" s="48" t="s">
        <v>486</v>
      </c>
      <c r="C149" s="49" t="s">
        <v>208</v>
      </c>
      <c r="D149" s="48" t="s">
        <v>45</v>
      </c>
      <c r="E149" s="50">
        <v>25</v>
      </c>
      <c r="F149" s="50">
        <v>75</v>
      </c>
      <c r="G149" s="51">
        <v>32</v>
      </c>
      <c r="H149" s="52">
        <v>2400</v>
      </c>
    </row>
    <row r="150" spans="1:8" s="53" customFormat="1" ht="36" outlineLevel="1" x14ac:dyDescent="0.25">
      <c r="A150" s="47" t="s">
        <v>499</v>
      </c>
      <c r="B150" s="48" t="s">
        <v>500</v>
      </c>
      <c r="C150" s="49" t="s">
        <v>296</v>
      </c>
      <c r="D150" s="48" t="s">
        <v>49</v>
      </c>
      <c r="E150" s="50">
        <v>4</v>
      </c>
      <c r="F150" s="50">
        <v>12</v>
      </c>
      <c r="G150" s="51">
        <v>29</v>
      </c>
      <c r="H150" s="52">
        <v>348</v>
      </c>
    </row>
    <row r="151" spans="1:8" s="53" customFormat="1" ht="36" outlineLevel="1" x14ac:dyDescent="0.25">
      <c r="A151" s="47" t="s">
        <v>501</v>
      </c>
      <c r="B151" s="48" t="s">
        <v>488</v>
      </c>
      <c r="C151" s="49" t="s">
        <v>44</v>
      </c>
      <c r="D151" s="48" t="s">
        <v>45</v>
      </c>
      <c r="E151" s="50">
        <v>25</v>
      </c>
      <c r="F151" s="50">
        <v>75</v>
      </c>
      <c r="G151" s="51">
        <v>1474.51</v>
      </c>
      <c r="H151" s="52">
        <v>110588</v>
      </c>
    </row>
    <row r="152" spans="1:8" s="60" customFormat="1" x14ac:dyDescent="0.25">
      <c r="A152" s="54"/>
      <c r="B152" s="55"/>
      <c r="C152" s="56" t="s">
        <v>416</v>
      </c>
      <c r="D152" s="55"/>
      <c r="E152" s="57"/>
      <c r="F152" s="57"/>
      <c r="G152" s="58">
        <v>41834.800000000003</v>
      </c>
      <c r="H152" s="59">
        <v>125504</v>
      </c>
    </row>
    <row r="153" spans="1:8" s="74" customFormat="1" x14ac:dyDescent="0.25">
      <c r="A153" s="61"/>
      <c r="B153" s="62"/>
      <c r="C153" s="63" t="s">
        <v>417</v>
      </c>
      <c r="D153" s="62" t="s">
        <v>418</v>
      </c>
      <c r="E153" s="64">
        <v>98</v>
      </c>
      <c r="F153" s="64"/>
      <c r="G153" s="65">
        <v>7293.22</v>
      </c>
      <c r="H153" s="66">
        <v>21880</v>
      </c>
    </row>
    <row r="154" spans="1:8" s="74" customFormat="1" x14ac:dyDescent="0.25">
      <c r="A154" s="61"/>
      <c r="B154" s="62"/>
      <c r="C154" s="63" t="s">
        <v>419</v>
      </c>
      <c r="D154" s="62" t="s">
        <v>418</v>
      </c>
      <c r="E154" s="64">
        <v>8</v>
      </c>
      <c r="F154" s="64"/>
      <c r="G154" s="65">
        <v>4526.93</v>
      </c>
      <c r="H154" s="66">
        <v>13581</v>
      </c>
    </row>
    <row r="155" spans="1:8" s="60" customFormat="1" x14ac:dyDescent="0.25">
      <c r="A155" s="54"/>
      <c r="B155" s="55"/>
      <c r="C155" s="56" t="s">
        <v>420</v>
      </c>
      <c r="D155" s="55"/>
      <c r="E155" s="57"/>
      <c r="F155" s="57"/>
      <c r="G155" s="58">
        <v>61113.54</v>
      </c>
      <c r="H155" s="59">
        <v>183341</v>
      </c>
    </row>
    <row r="156" spans="1:8" s="46" customFormat="1" ht="51" x14ac:dyDescent="0.25">
      <c r="A156" s="41" t="s">
        <v>54</v>
      </c>
      <c r="B156" s="42" t="s">
        <v>335</v>
      </c>
      <c r="C156" s="42" t="s">
        <v>340</v>
      </c>
      <c r="D156" s="43" t="s">
        <v>337</v>
      </c>
      <c r="E156" s="331">
        <v>3</v>
      </c>
      <c r="F156" s="332"/>
      <c r="G156" s="44">
        <v>325892.86</v>
      </c>
      <c r="H156" s="45">
        <v>977679</v>
      </c>
    </row>
    <row r="157" spans="1:8" s="74" customFormat="1" outlineLevel="1" x14ac:dyDescent="0.25">
      <c r="A157" s="75"/>
      <c r="B157" s="76"/>
      <c r="C157" s="77" t="s">
        <v>422</v>
      </c>
      <c r="D157" s="76"/>
      <c r="E157" s="78"/>
      <c r="F157" s="78"/>
      <c r="G157" s="79">
        <v>325892.86</v>
      </c>
      <c r="H157" s="80">
        <v>977679</v>
      </c>
    </row>
    <row r="158" spans="1:8" s="74" customFormat="1" outlineLevel="1" x14ac:dyDescent="0.25">
      <c r="A158" s="75"/>
      <c r="B158" s="76"/>
      <c r="C158" s="77" t="s">
        <v>423</v>
      </c>
      <c r="D158" s="76" t="s">
        <v>418</v>
      </c>
      <c r="E158" s="78">
        <v>1.2</v>
      </c>
      <c r="F158" s="78"/>
      <c r="G158" s="79">
        <v>3910.71</v>
      </c>
      <c r="H158" s="80">
        <v>11732</v>
      </c>
    </row>
    <row r="159" spans="1:8" s="74" customFormat="1" outlineLevel="1" x14ac:dyDescent="0.25">
      <c r="A159" s="75"/>
      <c r="B159" s="76"/>
      <c r="C159" s="77" t="s">
        <v>424</v>
      </c>
      <c r="D159" s="76"/>
      <c r="E159" s="78"/>
      <c r="F159" s="78"/>
      <c r="G159" s="79">
        <v>329803.57</v>
      </c>
      <c r="H159" s="80">
        <v>989411</v>
      </c>
    </row>
    <row r="160" spans="1:8" s="46" customFormat="1" ht="76.5" x14ac:dyDescent="0.25">
      <c r="A160" s="41" t="s">
        <v>57</v>
      </c>
      <c r="B160" s="42" t="s">
        <v>502</v>
      </c>
      <c r="C160" s="42" t="s">
        <v>503</v>
      </c>
      <c r="D160" s="43" t="s">
        <v>469</v>
      </c>
      <c r="E160" s="331">
        <v>2</v>
      </c>
      <c r="F160" s="332"/>
      <c r="G160" s="44">
        <v>48640.800000000003</v>
      </c>
      <c r="H160" s="45">
        <v>97282</v>
      </c>
    </row>
    <row r="161" spans="1:8" s="53" customFormat="1" outlineLevel="1" x14ac:dyDescent="0.25">
      <c r="A161" s="47" t="s">
        <v>504</v>
      </c>
      <c r="B161" s="48" t="s">
        <v>19</v>
      </c>
      <c r="C161" s="49" t="s">
        <v>471</v>
      </c>
      <c r="D161" s="48" t="s">
        <v>372</v>
      </c>
      <c r="E161" s="50">
        <v>3.84</v>
      </c>
      <c r="F161" s="50">
        <v>7.68</v>
      </c>
      <c r="G161" s="51">
        <v>1797.6</v>
      </c>
      <c r="H161" s="52">
        <v>13806</v>
      </c>
    </row>
    <row r="162" spans="1:8" s="60" customFormat="1" x14ac:dyDescent="0.25">
      <c r="A162" s="54"/>
      <c r="B162" s="55"/>
      <c r="C162" s="56" t="s">
        <v>375</v>
      </c>
      <c r="D162" s="55"/>
      <c r="E162" s="57"/>
      <c r="F162" s="57"/>
      <c r="G162" s="58">
        <v>6902.78</v>
      </c>
      <c r="H162" s="59">
        <v>13806</v>
      </c>
    </row>
    <row r="163" spans="1:8" s="53" customFormat="1" ht="36" outlineLevel="1" x14ac:dyDescent="0.25">
      <c r="A163" s="61" t="s">
        <v>505</v>
      </c>
      <c r="B163" s="62" t="s">
        <v>456</v>
      </c>
      <c r="C163" s="63" t="s">
        <v>457</v>
      </c>
      <c r="D163" s="62" t="s">
        <v>379</v>
      </c>
      <c r="E163" s="64">
        <v>0.06</v>
      </c>
      <c r="F163" s="64">
        <v>0.12</v>
      </c>
      <c r="G163" s="65">
        <v>16</v>
      </c>
      <c r="H163" s="66">
        <v>2</v>
      </c>
    </row>
    <row r="164" spans="1:8" s="53" customFormat="1" outlineLevel="2" x14ac:dyDescent="0.25">
      <c r="A164" s="67"/>
      <c r="B164" s="68" t="s">
        <v>380</v>
      </c>
      <c r="C164" s="69" t="s">
        <v>385</v>
      </c>
      <c r="D164" s="70" t="s">
        <v>372</v>
      </c>
      <c r="E164" s="71" t="s">
        <v>386</v>
      </c>
      <c r="F164" s="71" t="s">
        <v>386</v>
      </c>
      <c r="G164" s="72" t="s">
        <v>386</v>
      </c>
      <c r="H164" s="73" t="s">
        <v>386</v>
      </c>
    </row>
    <row r="165" spans="1:8" s="53" customFormat="1" ht="36" outlineLevel="1" x14ac:dyDescent="0.25">
      <c r="A165" s="61" t="s">
        <v>506</v>
      </c>
      <c r="B165" s="62" t="s">
        <v>459</v>
      </c>
      <c r="C165" s="63" t="s">
        <v>460</v>
      </c>
      <c r="D165" s="62" t="s">
        <v>379</v>
      </c>
      <c r="E165" s="64">
        <v>0.54</v>
      </c>
      <c r="F165" s="64">
        <v>1.08</v>
      </c>
      <c r="G165" s="65">
        <v>19</v>
      </c>
      <c r="H165" s="66">
        <v>21</v>
      </c>
    </row>
    <row r="166" spans="1:8" s="53" customFormat="1" outlineLevel="2" x14ac:dyDescent="0.25">
      <c r="A166" s="67"/>
      <c r="B166" s="68" t="s">
        <v>380</v>
      </c>
      <c r="C166" s="69" t="s">
        <v>385</v>
      </c>
      <c r="D166" s="70" t="s">
        <v>372</v>
      </c>
      <c r="E166" s="71" t="s">
        <v>386</v>
      </c>
      <c r="F166" s="71" t="s">
        <v>386</v>
      </c>
      <c r="G166" s="72" t="s">
        <v>386</v>
      </c>
      <c r="H166" s="73" t="s">
        <v>386</v>
      </c>
    </row>
    <row r="167" spans="1:8" s="60" customFormat="1" x14ac:dyDescent="0.25">
      <c r="A167" s="54"/>
      <c r="B167" s="55"/>
      <c r="C167" s="56" t="s">
        <v>393</v>
      </c>
      <c r="D167" s="55"/>
      <c r="E167" s="57"/>
      <c r="F167" s="57"/>
      <c r="G167" s="58">
        <v>11.22</v>
      </c>
      <c r="H167" s="59">
        <v>22</v>
      </c>
    </row>
    <row r="168" spans="1:8" s="53" customFormat="1" ht="48" outlineLevel="1" x14ac:dyDescent="0.25">
      <c r="A168" s="47" t="s">
        <v>507</v>
      </c>
      <c r="B168" s="48" t="s">
        <v>478</v>
      </c>
      <c r="C168" s="49" t="s">
        <v>118</v>
      </c>
      <c r="D168" s="48" t="s">
        <v>45</v>
      </c>
      <c r="E168" s="50">
        <v>25</v>
      </c>
      <c r="F168" s="50">
        <v>50</v>
      </c>
      <c r="G168" s="51">
        <v>158</v>
      </c>
      <c r="H168" s="52">
        <v>7900</v>
      </c>
    </row>
    <row r="169" spans="1:8" s="53" customFormat="1" ht="36" outlineLevel="1" x14ac:dyDescent="0.25">
      <c r="A169" s="61" t="s">
        <v>508</v>
      </c>
      <c r="B169" s="62" t="s">
        <v>482</v>
      </c>
      <c r="C169" s="63" t="s">
        <v>311</v>
      </c>
      <c r="D169" s="62" t="s">
        <v>234</v>
      </c>
      <c r="E169" s="64">
        <v>0.04</v>
      </c>
      <c r="F169" s="64">
        <v>0.08</v>
      </c>
      <c r="G169" s="65">
        <v>450</v>
      </c>
      <c r="H169" s="66">
        <v>36</v>
      </c>
    </row>
    <row r="170" spans="1:8" s="53" customFormat="1" ht="36" outlineLevel="1" x14ac:dyDescent="0.25">
      <c r="A170" s="47" t="s">
        <v>509</v>
      </c>
      <c r="B170" s="48" t="s">
        <v>510</v>
      </c>
      <c r="C170" s="49" t="s">
        <v>330</v>
      </c>
      <c r="D170" s="48" t="s">
        <v>49</v>
      </c>
      <c r="E170" s="50">
        <v>4</v>
      </c>
      <c r="F170" s="50">
        <v>8</v>
      </c>
      <c r="G170" s="51">
        <v>2</v>
      </c>
      <c r="H170" s="52">
        <v>16</v>
      </c>
    </row>
    <row r="171" spans="1:8" s="53" customFormat="1" ht="36" outlineLevel="1" x14ac:dyDescent="0.25">
      <c r="A171" s="61" t="s">
        <v>511</v>
      </c>
      <c r="B171" s="62" t="s">
        <v>484</v>
      </c>
      <c r="C171" s="63" t="s">
        <v>260</v>
      </c>
      <c r="D171" s="62" t="s">
        <v>53</v>
      </c>
      <c r="E171" s="64">
        <v>0.15</v>
      </c>
      <c r="F171" s="64">
        <v>0.3</v>
      </c>
      <c r="G171" s="65">
        <v>587</v>
      </c>
      <c r="H171" s="66">
        <v>176</v>
      </c>
    </row>
    <row r="172" spans="1:8" s="53" customFormat="1" ht="36" outlineLevel="1" x14ac:dyDescent="0.25">
      <c r="A172" s="47" t="s">
        <v>512</v>
      </c>
      <c r="B172" s="48" t="s">
        <v>486</v>
      </c>
      <c r="C172" s="49" t="s">
        <v>208</v>
      </c>
      <c r="D172" s="48" t="s">
        <v>45</v>
      </c>
      <c r="E172" s="50">
        <v>25</v>
      </c>
      <c r="F172" s="50">
        <v>50</v>
      </c>
      <c r="G172" s="51">
        <v>32</v>
      </c>
      <c r="H172" s="52">
        <v>1600</v>
      </c>
    </row>
    <row r="173" spans="1:8" s="53" customFormat="1" ht="36" outlineLevel="1" x14ac:dyDescent="0.25">
      <c r="A173" s="47" t="s">
        <v>513</v>
      </c>
      <c r="B173" s="48" t="s">
        <v>488</v>
      </c>
      <c r="C173" s="49" t="s">
        <v>44</v>
      </c>
      <c r="D173" s="48" t="s">
        <v>45</v>
      </c>
      <c r="E173" s="50">
        <v>25</v>
      </c>
      <c r="F173" s="50">
        <v>50</v>
      </c>
      <c r="G173" s="51">
        <v>1474.51</v>
      </c>
      <c r="H173" s="52">
        <v>73726</v>
      </c>
    </row>
    <row r="174" spans="1:8" s="60" customFormat="1" x14ac:dyDescent="0.25">
      <c r="A174" s="54"/>
      <c r="B174" s="55"/>
      <c r="C174" s="56" t="s">
        <v>416</v>
      </c>
      <c r="D174" s="55"/>
      <c r="E174" s="57"/>
      <c r="F174" s="57"/>
      <c r="G174" s="58">
        <v>41726.800000000003</v>
      </c>
      <c r="H174" s="59">
        <v>83454</v>
      </c>
    </row>
    <row r="175" spans="1:8" s="74" customFormat="1" x14ac:dyDescent="0.25">
      <c r="A175" s="61"/>
      <c r="B175" s="62"/>
      <c r="C175" s="63" t="s">
        <v>417</v>
      </c>
      <c r="D175" s="62" t="s">
        <v>418</v>
      </c>
      <c r="E175" s="64">
        <v>98</v>
      </c>
      <c r="F175" s="64"/>
      <c r="G175" s="65">
        <v>6764.73</v>
      </c>
      <c r="H175" s="66">
        <v>13529</v>
      </c>
    </row>
    <row r="176" spans="1:8" s="74" customFormat="1" x14ac:dyDescent="0.25">
      <c r="A176" s="61"/>
      <c r="B176" s="62"/>
      <c r="C176" s="63" t="s">
        <v>419</v>
      </c>
      <c r="D176" s="62" t="s">
        <v>418</v>
      </c>
      <c r="E176" s="64">
        <v>8</v>
      </c>
      <c r="F176" s="64"/>
      <c r="G176" s="65">
        <v>4432.4399999999996</v>
      </c>
      <c r="H176" s="66">
        <v>8865</v>
      </c>
    </row>
    <row r="177" spans="1:8" s="60" customFormat="1" x14ac:dyDescent="0.25">
      <c r="A177" s="54"/>
      <c r="B177" s="55"/>
      <c r="C177" s="56" t="s">
        <v>420</v>
      </c>
      <c r="D177" s="55"/>
      <c r="E177" s="57"/>
      <c r="F177" s="57"/>
      <c r="G177" s="58">
        <v>59837.97</v>
      </c>
      <c r="H177" s="59">
        <v>119676</v>
      </c>
    </row>
    <row r="178" spans="1:8" s="46" customFormat="1" ht="51" x14ac:dyDescent="0.25">
      <c r="A178" s="41" t="s">
        <v>60</v>
      </c>
      <c r="B178" s="42" t="s">
        <v>335</v>
      </c>
      <c r="C178" s="42" t="s">
        <v>343</v>
      </c>
      <c r="D178" s="43" t="s">
        <v>337</v>
      </c>
      <c r="E178" s="331">
        <v>2</v>
      </c>
      <c r="F178" s="332"/>
      <c r="G178" s="44">
        <v>147321.43</v>
      </c>
      <c r="H178" s="45">
        <v>294643</v>
      </c>
    </row>
    <row r="179" spans="1:8" s="74" customFormat="1" outlineLevel="1" x14ac:dyDescent="0.25">
      <c r="A179" s="75"/>
      <c r="B179" s="76"/>
      <c r="C179" s="77" t="s">
        <v>422</v>
      </c>
      <c r="D179" s="76"/>
      <c r="E179" s="78"/>
      <c r="F179" s="78"/>
      <c r="G179" s="79">
        <v>147321.43</v>
      </c>
      <c r="H179" s="80">
        <v>294643</v>
      </c>
    </row>
    <row r="180" spans="1:8" s="74" customFormat="1" outlineLevel="1" x14ac:dyDescent="0.25">
      <c r="A180" s="75"/>
      <c r="B180" s="76"/>
      <c r="C180" s="77" t="s">
        <v>423</v>
      </c>
      <c r="D180" s="76" t="s">
        <v>418</v>
      </c>
      <c r="E180" s="78">
        <v>1.2</v>
      </c>
      <c r="F180" s="78"/>
      <c r="G180" s="79">
        <v>1767.86</v>
      </c>
      <c r="H180" s="80">
        <v>3536</v>
      </c>
    </row>
    <row r="181" spans="1:8" s="74" customFormat="1" outlineLevel="1" x14ac:dyDescent="0.25">
      <c r="A181" s="75"/>
      <c r="B181" s="76"/>
      <c r="C181" s="77" t="s">
        <v>424</v>
      </c>
      <c r="D181" s="76"/>
      <c r="E181" s="78"/>
      <c r="F181" s="78"/>
      <c r="G181" s="79">
        <v>149089.29</v>
      </c>
      <c r="H181" s="80">
        <v>298179</v>
      </c>
    </row>
    <row r="182" spans="1:8" s="46" customFormat="1" ht="51" x14ac:dyDescent="0.25">
      <c r="A182" s="41" t="s">
        <v>64</v>
      </c>
      <c r="B182" s="42" t="s">
        <v>514</v>
      </c>
      <c r="C182" s="42" t="s">
        <v>515</v>
      </c>
      <c r="D182" s="43" t="s">
        <v>516</v>
      </c>
      <c r="E182" s="331">
        <v>2</v>
      </c>
      <c r="F182" s="332"/>
      <c r="G182" s="44">
        <v>14375.3</v>
      </c>
      <c r="H182" s="45">
        <v>28751</v>
      </c>
    </row>
    <row r="183" spans="1:8" s="53" customFormat="1" outlineLevel="1" x14ac:dyDescent="0.25">
      <c r="A183" s="47" t="s">
        <v>517</v>
      </c>
      <c r="B183" s="48" t="s">
        <v>19</v>
      </c>
      <c r="C183" s="49" t="s">
        <v>518</v>
      </c>
      <c r="D183" s="48" t="s">
        <v>372</v>
      </c>
      <c r="E183" s="50">
        <v>9.8279999999999994</v>
      </c>
      <c r="F183" s="50">
        <v>19.655999999999999</v>
      </c>
      <c r="G183" s="51">
        <v>1258.8</v>
      </c>
      <c r="H183" s="52">
        <v>24743</v>
      </c>
    </row>
    <row r="184" spans="1:8" s="53" customFormat="1" outlineLevel="1" x14ac:dyDescent="0.25">
      <c r="A184" s="61" t="s">
        <v>519</v>
      </c>
      <c r="B184" s="62" t="s">
        <v>26</v>
      </c>
      <c r="C184" s="63" t="s">
        <v>374</v>
      </c>
      <c r="D184" s="62" t="s">
        <v>372</v>
      </c>
      <c r="E184" s="64">
        <v>0.19950000000000001</v>
      </c>
      <c r="F184" s="64">
        <v>0.39900000000000002</v>
      </c>
      <c r="G184" s="65">
        <v>1776.13</v>
      </c>
      <c r="H184" s="66">
        <v>709</v>
      </c>
    </row>
    <row r="185" spans="1:8" s="60" customFormat="1" x14ac:dyDescent="0.25">
      <c r="A185" s="54"/>
      <c r="B185" s="55"/>
      <c r="C185" s="56" t="s">
        <v>375</v>
      </c>
      <c r="D185" s="55"/>
      <c r="E185" s="57"/>
      <c r="F185" s="57"/>
      <c r="G185" s="58">
        <v>12725.82</v>
      </c>
      <c r="H185" s="59">
        <v>25452</v>
      </c>
    </row>
    <row r="186" spans="1:8" s="53" customFormat="1" ht="36" outlineLevel="1" x14ac:dyDescent="0.25">
      <c r="A186" s="61" t="s">
        <v>520</v>
      </c>
      <c r="B186" s="62" t="s">
        <v>377</v>
      </c>
      <c r="C186" s="63" t="s">
        <v>378</v>
      </c>
      <c r="D186" s="62" t="s">
        <v>379</v>
      </c>
      <c r="E186" s="64">
        <v>8.4000000000000005E-2</v>
      </c>
      <c r="F186" s="64">
        <v>0.16800000000000001</v>
      </c>
      <c r="G186" s="65">
        <v>4818</v>
      </c>
      <c r="H186" s="66">
        <v>809</v>
      </c>
    </row>
    <row r="187" spans="1:8" s="53" customFormat="1" outlineLevel="2" x14ac:dyDescent="0.25">
      <c r="A187" s="67"/>
      <c r="B187" s="68" t="s">
        <v>380</v>
      </c>
      <c r="C187" s="69" t="s">
        <v>381</v>
      </c>
      <c r="D187" s="70" t="s">
        <v>372</v>
      </c>
      <c r="E187" s="71">
        <v>8.4000000000000005E-2</v>
      </c>
      <c r="F187" s="71">
        <v>0.16800000000000001</v>
      </c>
      <c r="G187" s="72">
        <v>1791</v>
      </c>
      <c r="H187" s="73">
        <v>300.89</v>
      </c>
    </row>
    <row r="188" spans="1:8" s="53" customFormat="1" ht="36" outlineLevel="1" x14ac:dyDescent="0.25">
      <c r="A188" s="47" t="s">
        <v>521</v>
      </c>
      <c r="B188" s="48" t="s">
        <v>383</v>
      </c>
      <c r="C188" s="49" t="s">
        <v>384</v>
      </c>
      <c r="D188" s="48" t="s">
        <v>379</v>
      </c>
      <c r="E188" s="50">
        <v>2.4569999999999999</v>
      </c>
      <c r="F188" s="50">
        <v>4.9139999999999997</v>
      </c>
      <c r="G188" s="51">
        <v>53</v>
      </c>
      <c r="H188" s="52">
        <v>260</v>
      </c>
    </row>
    <row r="189" spans="1:8" s="53" customFormat="1" outlineLevel="2" x14ac:dyDescent="0.25">
      <c r="A189" s="67"/>
      <c r="B189" s="68" t="s">
        <v>380</v>
      </c>
      <c r="C189" s="69" t="s">
        <v>385</v>
      </c>
      <c r="D189" s="70" t="s">
        <v>372</v>
      </c>
      <c r="E189" s="71" t="s">
        <v>386</v>
      </c>
      <c r="F189" s="71" t="s">
        <v>386</v>
      </c>
      <c r="G189" s="72" t="s">
        <v>386</v>
      </c>
      <c r="H189" s="73" t="s">
        <v>386</v>
      </c>
    </row>
    <row r="190" spans="1:8" s="53" customFormat="1" ht="36" outlineLevel="1" x14ac:dyDescent="0.25">
      <c r="A190" s="61" t="s">
        <v>522</v>
      </c>
      <c r="B190" s="62" t="s">
        <v>391</v>
      </c>
      <c r="C190" s="63" t="s">
        <v>392</v>
      </c>
      <c r="D190" s="62" t="s">
        <v>379</v>
      </c>
      <c r="E190" s="64">
        <v>0.11550000000000001</v>
      </c>
      <c r="F190" s="64">
        <v>0.23100000000000001</v>
      </c>
      <c r="G190" s="65">
        <v>2630</v>
      </c>
      <c r="H190" s="66">
        <v>608</v>
      </c>
    </row>
    <row r="191" spans="1:8" s="53" customFormat="1" outlineLevel="2" x14ac:dyDescent="0.25">
      <c r="A191" s="67"/>
      <c r="B191" s="68" t="s">
        <v>380</v>
      </c>
      <c r="C191" s="69" t="s">
        <v>381</v>
      </c>
      <c r="D191" s="70" t="s">
        <v>372</v>
      </c>
      <c r="E191" s="71">
        <v>0.11550000000000001</v>
      </c>
      <c r="F191" s="71">
        <v>0.23100000000000001</v>
      </c>
      <c r="G191" s="72">
        <v>1254</v>
      </c>
      <c r="H191" s="73">
        <v>289.67</v>
      </c>
    </row>
    <row r="192" spans="1:8" s="60" customFormat="1" x14ac:dyDescent="0.25">
      <c r="A192" s="54"/>
      <c r="B192" s="55"/>
      <c r="C192" s="56" t="s">
        <v>393</v>
      </c>
      <c r="D192" s="55"/>
      <c r="E192" s="57"/>
      <c r="F192" s="57"/>
      <c r="G192" s="58">
        <v>897.75</v>
      </c>
      <c r="H192" s="59">
        <v>1796</v>
      </c>
    </row>
    <row r="193" spans="1:8" s="53" customFormat="1" ht="36" outlineLevel="1" x14ac:dyDescent="0.25">
      <c r="A193" s="61" t="s">
        <v>523</v>
      </c>
      <c r="B193" s="62" t="s">
        <v>399</v>
      </c>
      <c r="C193" s="63" t="s">
        <v>172</v>
      </c>
      <c r="D193" s="62" t="s">
        <v>63</v>
      </c>
      <c r="E193" s="64">
        <v>2.0999999999999999E-3</v>
      </c>
      <c r="F193" s="64">
        <v>4.1999999999999997E-3</v>
      </c>
      <c r="G193" s="65">
        <v>526696</v>
      </c>
      <c r="H193" s="66">
        <v>2212</v>
      </c>
    </row>
    <row r="194" spans="1:8" s="60" customFormat="1" x14ac:dyDescent="0.25">
      <c r="A194" s="54"/>
      <c r="B194" s="55"/>
      <c r="C194" s="56" t="s">
        <v>416</v>
      </c>
      <c r="D194" s="55"/>
      <c r="E194" s="57"/>
      <c r="F194" s="57"/>
      <c r="G194" s="58">
        <v>1106.06</v>
      </c>
      <c r="H194" s="59">
        <v>2212</v>
      </c>
    </row>
    <row r="195" spans="1:8" s="74" customFormat="1" x14ac:dyDescent="0.25">
      <c r="A195" s="61"/>
      <c r="B195" s="62"/>
      <c r="C195" s="63" t="s">
        <v>417</v>
      </c>
      <c r="D195" s="62" t="s">
        <v>418</v>
      </c>
      <c r="E195" s="64">
        <v>98</v>
      </c>
      <c r="F195" s="64"/>
      <c r="G195" s="65">
        <v>12471.31</v>
      </c>
      <c r="H195" s="66">
        <v>24943</v>
      </c>
    </row>
    <row r="196" spans="1:8" s="74" customFormat="1" x14ac:dyDescent="0.25">
      <c r="A196" s="61"/>
      <c r="B196" s="62"/>
      <c r="C196" s="63" t="s">
        <v>419</v>
      </c>
      <c r="D196" s="62" t="s">
        <v>418</v>
      </c>
      <c r="E196" s="64">
        <v>8</v>
      </c>
      <c r="F196" s="64"/>
      <c r="G196" s="65">
        <v>2147.73</v>
      </c>
      <c r="H196" s="66">
        <v>4295</v>
      </c>
    </row>
    <row r="197" spans="1:8" s="60" customFormat="1" x14ac:dyDescent="0.25">
      <c r="A197" s="54"/>
      <c r="B197" s="55"/>
      <c r="C197" s="56" t="s">
        <v>420</v>
      </c>
      <c r="D197" s="55"/>
      <c r="E197" s="57"/>
      <c r="F197" s="57"/>
      <c r="G197" s="58">
        <v>28994.34</v>
      </c>
      <c r="H197" s="59">
        <v>57989</v>
      </c>
    </row>
    <row r="198" spans="1:8" s="46" customFormat="1" ht="51" x14ac:dyDescent="0.25">
      <c r="A198" s="41" t="s">
        <v>66</v>
      </c>
      <c r="B198" s="42" t="s">
        <v>524</v>
      </c>
      <c r="C198" s="42" t="s">
        <v>28</v>
      </c>
      <c r="D198" s="43" t="s">
        <v>29</v>
      </c>
      <c r="E198" s="331">
        <v>2</v>
      </c>
      <c r="F198" s="332"/>
      <c r="G198" s="44">
        <v>434738</v>
      </c>
      <c r="H198" s="45">
        <v>869476</v>
      </c>
    </row>
    <row r="199" spans="1:8" s="74" customFormat="1" x14ac:dyDescent="0.25">
      <c r="A199" s="61"/>
      <c r="B199" s="62"/>
      <c r="C199" s="63" t="s">
        <v>419</v>
      </c>
      <c r="D199" s="62" t="s">
        <v>418</v>
      </c>
      <c r="E199" s="64">
        <v>8</v>
      </c>
      <c r="F199" s="64"/>
      <c r="G199" s="65">
        <v>34779.040000000001</v>
      </c>
      <c r="H199" s="66">
        <v>69558</v>
      </c>
    </row>
    <row r="200" spans="1:8" s="60" customFormat="1" x14ac:dyDescent="0.25">
      <c r="A200" s="54"/>
      <c r="B200" s="55"/>
      <c r="C200" s="56" t="s">
        <v>420</v>
      </c>
      <c r="D200" s="55"/>
      <c r="E200" s="57"/>
      <c r="F200" s="57"/>
      <c r="G200" s="58">
        <v>469517.04</v>
      </c>
      <c r="H200" s="59">
        <v>939034</v>
      </c>
    </row>
    <row r="201" spans="1:8" s="46" customFormat="1" ht="51" x14ac:dyDescent="0.25">
      <c r="A201" s="41" t="s">
        <v>69</v>
      </c>
      <c r="B201" s="42" t="s">
        <v>525</v>
      </c>
      <c r="C201" s="42" t="s">
        <v>526</v>
      </c>
      <c r="D201" s="43" t="s">
        <v>22</v>
      </c>
      <c r="E201" s="331">
        <v>1.8</v>
      </c>
      <c r="F201" s="332"/>
      <c r="G201" s="44">
        <v>8070.13</v>
      </c>
      <c r="H201" s="45">
        <v>14526</v>
      </c>
    </row>
    <row r="202" spans="1:8" s="53" customFormat="1" outlineLevel="1" x14ac:dyDescent="0.25">
      <c r="A202" s="47" t="s">
        <v>527</v>
      </c>
      <c r="B202" s="48" t="s">
        <v>19</v>
      </c>
      <c r="C202" s="49" t="s">
        <v>528</v>
      </c>
      <c r="D202" s="48" t="s">
        <v>372</v>
      </c>
      <c r="E202" s="50">
        <v>6.0369999999999999</v>
      </c>
      <c r="F202" s="50">
        <v>10.867000000000001</v>
      </c>
      <c r="G202" s="51">
        <v>1309.2</v>
      </c>
      <c r="H202" s="52">
        <v>14228</v>
      </c>
    </row>
    <row r="203" spans="1:8" s="53" customFormat="1" outlineLevel="1" x14ac:dyDescent="0.25">
      <c r="A203" s="61" t="s">
        <v>529</v>
      </c>
      <c r="B203" s="62" t="s">
        <v>26</v>
      </c>
      <c r="C203" s="63" t="s">
        <v>374</v>
      </c>
      <c r="D203" s="62" t="s">
        <v>372</v>
      </c>
      <c r="E203" s="64">
        <v>1.0500000000000001E-2</v>
      </c>
      <c r="F203" s="64">
        <v>1.89E-2</v>
      </c>
      <c r="G203" s="65">
        <v>1504.8</v>
      </c>
      <c r="H203" s="66">
        <v>28</v>
      </c>
    </row>
    <row r="204" spans="1:8" s="60" customFormat="1" x14ac:dyDescent="0.25">
      <c r="A204" s="54"/>
      <c r="B204" s="55"/>
      <c r="C204" s="56" t="s">
        <v>375</v>
      </c>
      <c r="D204" s="55"/>
      <c r="E204" s="57"/>
      <c r="F204" s="57"/>
      <c r="G204" s="58">
        <v>7920.1</v>
      </c>
      <c r="H204" s="59">
        <v>14256</v>
      </c>
    </row>
    <row r="205" spans="1:8" s="53" customFormat="1" ht="36" outlineLevel="1" x14ac:dyDescent="0.25">
      <c r="A205" s="61" t="s">
        <v>530</v>
      </c>
      <c r="B205" s="62" t="s">
        <v>391</v>
      </c>
      <c r="C205" s="63" t="s">
        <v>392</v>
      </c>
      <c r="D205" s="62" t="s">
        <v>379</v>
      </c>
      <c r="E205" s="64">
        <v>1.0500000000000001E-2</v>
      </c>
      <c r="F205" s="64">
        <v>1.89E-2</v>
      </c>
      <c r="G205" s="65">
        <v>2630</v>
      </c>
      <c r="H205" s="66">
        <v>50</v>
      </c>
    </row>
    <row r="206" spans="1:8" s="53" customFormat="1" outlineLevel="2" x14ac:dyDescent="0.25">
      <c r="A206" s="67"/>
      <c r="B206" s="68" t="s">
        <v>380</v>
      </c>
      <c r="C206" s="69" t="s">
        <v>381</v>
      </c>
      <c r="D206" s="70" t="s">
        <v>372</v>
      </c>
      <c r="E206" s="71">
        <v>1.0500000000000001E-2</v>
      </c>
      <c r="F206" s="71">
        <v>1.89E-2</v>
      </c>
      <c r="G206" s="72">
        <v>1254</v>
      </c>
      <c r="H206" s="73">
        <v>23.7</v>
      </c>
    </row>
    <row r="207" spans="1:8" s="60" customFormat="1" x14ac:dyDescent="0.25">
      <c r="A207" s="54"/>
      <c r="B207" s="55"/>
      <c r="C207" s="56" t="s">
        <v>393</v>
      </c>
      <c r="D207" s="55"/>
      <c r="E207" s="57"/>
      <c r="F207" s="57"/>
      <c r="G207" s="58">
        <v>30.25</v>
      </c>
      <c r="H207" s="59">
        <v>54</v>
      </c>
    </row>
    <row r="208" spans="1:8" s="53" customFormat="1" ht="36" outlineLevel="1" x14ac:dyDescent="0.25">
      <c r="A208" s="61" t="s">
        <v>531</v>
      </c>
      <c r="B208" s="62" t="s">
        <v>397</v>
      </c>
      <c r="C208" s="63" t="s">
        <v>77</v>
      </c>
      <c r="D208" s="62" t="s">
        <v>63</v>
      </c>
      <c r="E208" s="64">
        <v>2.0000000000000001E-4</v>
      </c>
      <c r="F208" s="64">
        <v>3.6000000000000002E-4</v>
      </c>
      <c r="G208" s="65">
        <v>499537</v>
      </c>
      <c r="H208" s="66">
        <v>180</v>
      </c>
    </row>
    <row r="209" spans="1:8" s="53" customFormat="1" ht="36" outlineLevel="1" x14ac:dyDescent="0.25">
      <c r="A209" s="61" t="s">
        <v>532</v>
      </c>
      <c r="B209" s="62" t="s">
        <v>407</v>
      </c>
      <c r="C209" s="63" t="s">
        <v>80</v>
      </c>
      <c r="D209" s="62" t="s">
        <v>53</v>
      </c>
      <c r="E209" s="64">
        <v>0.08</v>
      </c>
      <c r="F209" s="64">
        <v>0.14399999999999999</v>
      </c>
      <c r="G209" s="65">
        <v>446</v>
      </c>
      <c r="H209" s="66">
        <v>64</v>
      </c>
    </row>
    <row r="210" spans="1:8" s="60" customFormat="1" x14ac:dyDescent="0.25">
      <c r="A210" s="54"/>
      <c r="B210" s="55"/>
      <c r="C210" s="56" t="s">
        <v>416</v>
      </c>
      <c r="D210" s="55"/>
      <c r="E210" s="57"/>
      <c r="F210" s="57"/>
      <c r="G210" s="58">
        <v>135.59</v>
      </c>
      <c r="H210" s="59">
        <v>244</v>
      </c>
    </row>
    <row r="211" spans="1:8" s="74" customFormat="1" x14ac:dyDescent="0.25">
      <c r="A211" s="61"/>
      <c r="B211" s="62"/>
      <c r="C211" s="63" t="s">
        <v>417</v>
      </c>
      <c r="D211" s="62" t="s">
        <v>418</v>
      </c>
      <c r="E211" s="64">
        <v>98</v>
      </c>
      <c r="F211" s="64"/>
      <c r="G211" s="65">
        <v>7761.69</v>
      </c>
      <c r="H211" s="66">
        <v>13971</v>
      </c>
    </row>
    <row r="212" spans="1:8" s="74" customFormat="1" x14ac:dyDescent="0.25">
      <c r="A212" s="61"/>
      <c r="B212" s="62"/>
      <c r="C212" s="63" t="s">
        <v>419</v>
      </c>
      <c r="D212" s="62" t="s">
        <v>418</v>
      </c>
      <c r="E212" s="64">
        <v>8</v>
      </c>
      <c r="F212" s="64"/>
      <c r="G212" s="65">
        <v>1266.55</v>
      </c>
      <c r="H212" s="66">
        <v>2280</v>
      </c>
    </row>
    <row r="213" spans="1:8" s="60" customFormat="1" x14ac:dyDescent="0.25">
      <c r="A213" s="54"/>
      <c r="B213" s="55"/>
      <c r="C213" s="56" t="s">
        <v>420</v>
      </c>
      <c r="D213" s="55"/>
      <c r="E213" s="57"/>
      <c r="F213" s="57"/>
      <c r="G213" s="58">
        <v>17098.37</v>
      </c>
      <c r="H213" s="59">
        <v>30777</v>
      </c>
    </row>
    <row r="214" spans="1:8" s="46" customFormat="1" ht="51" x14ac:dyDescent="0.25">
      <c r="A214" s="41" t="s">
        <v>72</v>
      </c>
      <c r="B214" s="42" t="s">
        <v>533</v>
      </c>
      <c r="C214" s="42" t="s">
        <v>180</v>
      </c>
      <c r="D214" s="43" t="s">
        <v>49</v>
      </c>
      <c r="E214" s="331">
        <v>2</v>
      </c>
      <c r="F214" s="332"/>
      <c r="G214" s="44">
        <v>8421</v>
      </c>
      <c r="H214" s="45">
        <v>16842</v>
      </c>
    </row>
    <row r="215" spans="1:8" s="74" customFormat="1" x14ac:dyDescent="0.25">
      <c r="A215" s="61"/>
      <c r="B215" s="62"/>
      <c r="C215" s="63" t="s">
        <v>419</v>
      </c>
      <c r="D215" s="62" t="s">
        <v>418</v>
      </c>
      <c r="E215" s="64">
        <v>8</v>
      </c>
      <c r="F215" s="64"/>
      <c r="G215" s="65">
        <v>673.68</v>
      </c>
      <c r="H215" s="66">
        <v>1347</v>
      </c>
    </row>
    <row r="216" spans="1:8" s="60" customFormat="1" x14ac:dyDescent="0.25">
      <c r="A216" s="54"/>
      <c r="B216" s="55"/>
      <c r="C216" s="56" t="s">
        <v>420</v>
      </c>
      <c r="D216" s="55"/>
      <c r="E216" s="57"/>
      <c r="F216" s="57"/>
      <c r="G216" s="58">
        <v>9094.68</v>
      </c>
      <c r="H216" s="59">
        <v>18189</v>
      </c>
    </row>
    <row r="217" spans="1:8" s="46" customFormat="1" ht="51" x14ac:dyDescent="0.25">
      <c r="A217" s="41" t="s">
        <v>75</v>
      </c>
      <c r="B217" s="42" t="s">
        <v>534</v>
      </c>
      <c r="C217" s="42" t="s">
        <v>205</v>
      </c>
      <c r="D217" s="43" t="s">
        <v>49</v>
      </c>
      <c r="E217" s="331">
        <v>2</v>
      </c>
      <c r="F217" s="332"/>
      <c r="G217" s="44">
        <v>5874</v>
      </c>
      <c r="H217" s="45">
        <v>11748</v>
      </c>
    </row>
    <row r="218" spans="1:8" s="74" customFormat="1" x14ac:dyDescent="0.25">
      <c r="A218" s="61"/>
      <c r="B218" s="62"/>
      <c r="C218" s="63" t="s">
        <v>419</v>
      </c>
      <c r="D218" s="62" t="s">
        <v>418</v>
      </c>
      <c r="E218" s="64">
        <v>8</v>
      </c>
      <c r="F218" s="64"/>
      <c r="G218" s="65">
        <v>469.92</v>
      </c>
      <c r="H218" s="66">
        <v>940</v>
      </c>
    </row>
    <row r="219" spans="1:8" s="60" customFormat="1" x14ac:dyDescent="0.25">
      <c r="A219" s="54"/>
      <c r="B219" s="55"/>
      <c r="C219" s="56" t="s">
        <v>420</v>
      </c>
      <c r="D219" s="55"/>
      <c r="E219" s="57"/>
      <c r="F219" s="57"/>
      <c r="G219" s="58">
        <v>6343.92</v>
      </c>
      <c r="H219" s="59">
        <v>12688</v>
      </c>
    </row>
    <row r="220" spans="1:8" s="46" customFormat="1" ht="51" x14ac:dyDescent="0.25">
      <c r="A220" s="41" t="s">
        <v>78</v>
      </c>
      <c r="B220" s="42" t="s">
        <v>535</v>
      </c>
      <c r="C220" s="42" t="s">
        <v>536</v>
      </c>
      <c r="D220" s="43" t="s">
        <v>537</v>
      </c>
      <c r="E220" s="331">
        <v>12</v>
      </c>
      <c r="F220" s="332"/>
      <c r="G220" s="44">
        <v>2793.93</v>
      </c>
      <c r="H220" s="45">
        <v>33527</v>
      </c>
    </row>
    <row r="221" spans="1:8" s="53" customFormat="1" outlineLevel="1" x14ac:dyDescent="0.25">
      <c r="A221" s="61" t="s">
        <v>538</v>
      </c>
      <c r="B221" s="62" t="s">
        <v>19</v>
      </c>
      <c r="C221" s="63" t="s">
        <v>539</v>
      </c>
      <c r="D221" s="62" t="s">
        <v>372</v>
      </c>
      <c r="E221" s="64">
        <v>0.56699999999999995</v>
      </c>
      <c r="F221" s="64">
        <v>6.8040000000000003</v>
      </c>
      <c r="G221" s="65">
        <v>1562.4</v>
      </c>
      <c r="H221" s="66">
        <v>10631</v>
      </c>
    </row>
    <row r="222" spans="1:8" s="53" customFormat="1" outlineLevel="1" x14ac:dyDescent="0.25">
      <c r="A222" s="61" t="s">
        <v>540</v>
      </c>
      <c r="B222" s="62" t="s">
        <v>26</v>
      </c>
      <c r="C222" s="63" t="s">
        <v>374</v>
      </c>
      <c r="D222" s="62" t="s">
        <v>372</v>
      </c>
      <c r="E222" s="64">
        <v>2.0999999999999999E-3</v>
      </c>
      <c r="F222" s="64">
        <v>2.52E-2</v>
      </c>
      <c r="G222" s="65">
        <v>1504.8</v>
      </c>
      <c r="H222" s="66">
        <v>38</v>
      </c>
    </row>
    <row r="223" spans="1:8" s="60" customFormat="1" x14ac:dyDescent="0.25">
      <c r="A223" s="54"/>
      <c r="B223" s="55"/>
      <c r="C223" s="56" t="s">
        <v>375</v>
      </c>
      <c r="D223" s="55"/>
      <c r="E223" s="57"/>
      <c r="F223" s="57"/>
      <c r="G223" s="58">
        <v>889.04</v>
      </c>
      <c r="H223" s="59">
        <v>10668</v>
      </c>
    </row>
    <row r="224" spans="1:8" s="53" customFormat="1" ht="36" outlineLevel="1" x14ac:dyDescent="0.25">
      <c r="A224" s="61" t="s">
        <v>541</v>
      </c>
      <c r="B224" s="62" t="s">
        <v>391</v>
      </c>
      <c r="C224" s="63" t="s">
        <v>392</v>
      </c>
      <c r="D224" s="62" t="s">
        <v>379</v>
      </c>
      <c r="E224" s="64">
        <v>2.0999999999999999E-3</v>
      </c>
      <c r="F224" s="64">
        <v>2.52E-2</v>
      </c>
      <c r="G224" s="65">
        <v>2630</v>
      </c>
      <c r="H224" s="66">
        <v>66</v>
      </c>
    </row>
    <row r="225" spans="1:8" s="53" customFormat="1" outlineLevel="2" x14ac:dyDescent="0.25">
      <c r="A225" s="67"/>
      <c r="B225" s="68" t="s">
        <v>380</v>
      </c>
      <c r="C225" s="69" t="s">
        <v>381</v>
      </c>
      <c r="D225" s="70" t="s">
        <v>372</v>
      </c>
      <c r="E225" s="71">
        <v>2.0999999999999999E-3</v>
      </c>
      <c r="F225" s="71">
        <v>2.52E-2</v>
      </c>
      <c r="G225" s="72">
        <v>1254</v>
      </c>
      <c r="H225" s="73">
        <v>31.6</v>
      </c>
    </row>
    <row r="226" spans="1:8" s="60" customFormat="1" x14ac:dyDescent="0.25">
      <c r="A226" s="54"/>
      <c r="B226" s="55"/>
      <c r="C226" s="56" t="s">
        <v>393</v>
      </c>
      <c r="D226" s="55"/>
      <c r="E226" s="57"/>
      <c r="F226" s="57"/>
      <c r="G226" s="58">
        <v>6.05</v>
      </c>
      <c r="H226" s="59">
        <v>73</v>
      </c>
    </row>
    <row r="227" spans="1:8" s="53" customFormat="1" ht="36" outlineLevel="1" x14ac:dyDescent="0.25">
      <c r="A227" s="61" t="s">
        <v>542</v>
      </c>
      <c r="B227" s="62" t="s">
        <v>397</v>
      </c>
      <c r="C227" s="63" t="s">
        <v>77</v>
      </c>
      <c r="D227" s="62" t="s">
        <v>63</v>
      </c>
      <c r="E227" s="64">
        <v>8.0000000000000007E-5</v>
      </c>
      <c r="F227" s="64">
        <v>9.6000000000000002E-4</v>
      </c>
      <c r="G227" s="65">
        <v>499537</v>
      </c>
      <c r="H227" s="66">
        <v>480</v>
      </c>
    </row>
    <row r="228" spans="1:8" s="53" customFormat="1" ht="36" outlineLevel="1" x14ac:dyDescent="0.25">
      <c r="A228" s="61" t="s">
        <v>543</v>
      </c>
      <c r="B228" s="62" t="s">
        <v>407</v>
      </c>
      <c r="C228" s="63" t="s">
        <v>80</v>
      </c>
      <c r="D228" s="62" t="s">
        <v>53</v>
      </c>
      <c r="E228" s="64">
        <v>0.24</v>
      </c>
      <c r="F228" s="64">
        <v>2.88</v>
      </c>
      <c r="G228" s="65">
        <v>446</v>
      </c>
      <c r="H228" s="66">
        <v>1284</v>
      </c>
    </row>
    <row r="229" spans="1:8" s="53" customFormat="1" ht="36" outlineLevel="1" x14ac:dyDescent="0.25">
      <c r="A229" s="47" t="s">
        <v>544</v>
      </c>
      <c r="B229" s="48" t="s">
        <v>545</v>
      </c>
      <c r="C229" s="49" t="s">
        <v>162</v>
      </c>
      <c r="D229" s="48" t="s">
        <v>49</v>
      </c>
      <c r="E229" s="50">
        <v>1</v>
      </c>
      <c r="F229" s="50">
        <v>12</v>
      </c>
      <c r="G229" s="51">
        <v>1755</v>
      </c>
      <c r="H229" s="52">
        <v>21060</v>
      </c>
    </row>
    <row r="230" spans="1:8" s="60" customFormat="1" x14ac:dyDescent="0.25">
      <c r="A230" s="54"/>
      <c r="B230" s="55"/>
      <c r="C230" s="56" t="s">
        <v>416</v>
      </c>
      <c r="D230" s="55"/>
      <c r="E230" s="57"/>
      <c r="F230" s="57"/>
      <c r="G230" s="58">
        <v>1902</v>
      </c>
      <c r="H230" s="59">
        <v>22824</v>
      </c>
    </row>
    <row r="231" spans="1:8" s="74" customFormat="1" x14ac:dyDescent="0.25">
      <c r="A231" s="61"/>
      <c r="B231" s="62"/>
      <c r="C231" s="63" t="s">
        <v>417</v>
      </c>
      <c r="D231" s="62" t="s">
        <v>418</v>
      </c>
      <c r="E231" s="64">
        <v>98</v>
      </c>
      <c r="F231" s="64"/>
      <c r="G231" s="65">
        <v>871.26</v>
      </c>
      <c r="H231" s="66">
        <v>10455</v>
      </c>
    </row>
    <row r="232" spans="1:8" s="74" customFormat="1" x14ac:dyDescent="0.25">
      <c r="A232" s="61"/>
      <c r="B232" s="62"/>
      <c r="C232" s="63" t="s">
        <v>419</v>
      </c>
      <c r="D232" s="62" t="s">
        <v>418</v>
      </c>
      <c r="E232" s="64">
        <v>8</v>
      </c>
      <c r="F232" s="64"/>
      <c r="G232" s="65">
        <v>293.22000000000003</v>
      </c>
      <c r="H232" s="66">
        <v>3519</v>
      </c>
    </row>
    <row r="233" spans="1:8" s="60" customFormat="1" x14ac:dyDescent="0.25">
      <c r="A233" s="54"/>
      <c r="B233" s="55"/>
      <c r="C233" s="56" t="s">
        <v>420</v>
      </c>
      <c r="D233" s="55"/>
      <c r="E233" s="57"/>
      <c r="F233" s="57"/>
      <c r="G233" s="58">
        <v>3958.41</v>
      </c>
      <c r="H233" s="59">
        <v>47501</v>
      </c>
    </row>
    <row r="234" spans="1:8" s="46" customFormat="1" ht="51" x14ac:dyDescent="0.25">
      <c r="A234" s="41" t="s">
        <v>81</v>
      </c>
      <c r="B234" s="42" t="s">
        <v>546</v>
      </c>
      <c r="C234" s="42" t="s">
        <v>547</v>
      </c>
      <c r="D234" s="43" t="s">
        <v>516</v>
      </c>
      <c r="E234" s="331">
        <v>2</v>
      </c>
      <c r="F234" s="332"/>
      <c r="G234" s="44">
        <v>20800.439999999999</v>
      </c>
      <c r="H234" s="45">
        <v>41601</v>
      </c>
    </row>
    <row r="235" spans="1:8" s="53" customFormat="1" outlineLevel="1" x14ac:dyDescent="0.25">
      <c r="A235" s="47" t="s">
        <v>548</v>
      </c>
      <c r="B235" s="48" t="s">
        <v>19</v>
      </c>
      <c r="C235" s="49" t="s">
        <v>450</v>
      </c>
      <c r="D235" s="48" t="s">
        <v>372</v>
      </c>
      <c r="E235" s="50">
        <v>9.9860000000000007</v>
      </c>
      <c r="F235" s="50">
        <v>19.971</v>
      </c>
      <c r="G235" s="51">
        <v>1504.8</v>
      </c>
      <c r="H235" s="52">
        <v>30052</v>
      </c>
    </row>
    <row r="236" spans="1:8" s="53" customFormat="1" outlineLevel="1" x14ac:dyDescent="0.25">
      <c r="A236" s="61" t="s">
        <v>549</v>
      </c>
      <c r="B236" s="62" t="s">
        <v>26</v>
      </c>
      <c r="C236" s="63" t="s">
        <v>374</v>
      </c>
      <c r="D236" s="62" t="s">
        <v>372</v>
      </c>
      <c r="E236" s="64">
        <v>0.19950000000000001</v>
      </c>
      <c r="F236" s="64">
        <v>0.39900000000000002</v>
      </c>
      <c r="G236" s="65">
        <v>1572.63</v>
      </c>
      <c r="H236" s="66">
        <v>627</v>
      </c>
    </row>
    <row r="237" spans="1:8" s="60" customFormat="1" x14ac:dyDescent="0.25">
      <c r="A237" s="54"/>
      <c r="B237" s="55"/>
      <c r="C237" s="56" t="s">
        <v>375</v>
      </c>
      <c r="D237" s="55"/>
      <c r="E237" s="57"/>
      <c r="F237" s="57"/>
      <c r="G237" s="58">
        <v>15339.92</v>
      </c>
      <c r="H237" s="59">
        <v>30680</v>
      </c>
    </row>
    <row r="238" spans="1:8" s="53" customFormat="1" ht="36" outlineLevel="1" x14ac:dyDescent="0.25">
      <c r="A238" s="61" t="s">
        <v>550</v>
      </c>
      <c r="B238" s="62" t="s">
        <v>377</v>
      </c>
      <c r="C238" s="63" t="s">
        <v>378</v>
      </c>
      <c r="D238" s="62" t="s">
        <v>379</v>
      </c>
      <c r="E238" s="64">
        <v>2.1000000000000001E-2</v>
      </c>
      <c r="F238" s="64">
        <v>4.2000000000000003E-2</v>
      </c>
      <c r="G238" s="65">
        <v>4818</v>
      </c>
      <c r="H238" s="66">
        <v>202</v>
      </c>
    </row>
    <row r="239" spans="1:8" s="53" customFormat="1" outlineLevel="2" x14ac:dyDescent="0.25">
      <c r="A239" s="67"/>
      <c r="B239" s="68" t="s">
        <v>380</v>
      </c>
      <c r="C239" s="69" t="s">
        <v>381</v>
      </c>
      <c r="D239" s="70" t="s">
        <v>372</v>
      </c>
      <c r="E239" s="71">
        <v>2.1000000000000001E-2</v>
      </c>
      <c r="F239" s="71">
        <v>4.2000000000000003E-2</v>
      </c>
      <c r="G239" s="72">
        <v>1791</v>
      </c>
      <c r="H239" s="73">
        <v>75.22</v>
      </c>
    </row>
    <row r="240" spans="1:8" s="53" customFormat="1" ht="36" outlineLevel="1" x14ac:dyDescent="0.25">
      <c r="A240" s="47" t="s">
        <v>551</v>
      </c>
      <c r="B240" s="48" t="s">
        <v>383</v>
      </c>
      <c r="C240" s="49" t="s">
        <v>384</v>
      </c>
      <c r="D240" s="48" t="s">
        <v>379</v>
      </c>
      <c r="E240" s="50">
        <v>2.4889999999999999</v>
      </c>
      <c r="F240" s="50">
        <v>4.9770000000000003</v>
      </c>
      <c r="G240" s="51">
        <v>53</v>
      </c>
      <c r="H240" s="52">
        <v>264</v>
      </c>
    </row>
    <row r="241" spans="1:8" s="53" customFormat="1" outlineLevel="2" x14ac:dyDescent="0.25">
      <c r="A241" s="67"/>
      <c r="B241" s="68" t="s">
        <v>380</v>
      </c>
      <c r="C241" s="69" t="s">
        <v>385</v>
      </c>
      <c r="D241" s="70" t="s">
        <v>372</v>
      </c>
      <c r="E241" s="71" t="s">
        <v>386</v>
      </c>
      <c r="F241" s="71" t="s">
        <v>386</v>
      </c>
      <c r="G241" s="72" t="s">
        <v>386</v>
      </c>
      <c r="H241" s="73" t="s">
        <v>386</v>
      </c>
    </row>
    <row r="242" spans="1:8" s="53" customFormat="1" ht="36" outlineLevel="1" x14ac:dyDescent="0.25">
      <c r="A242" s="61" t="s">
        <v>552</v>
      </c>
      <c r="B242" s="62" t="s">
        <v>391</v>
      </c>
      <c r="C242" s="63" t="s">
        <v>392</v>
      </c>
      <c r="D242" s="62" t="s">
        <v>379</v>
      </c>
      <c r="E242" s="64">
        <v>0.17849999999999999</v>
      </c>
      <c r="F242" s="64">
        <v>0.35699999999999998</v>
      </c>
      <c r="G242" s="65">
        <v>2630</v>
      </c>
      <c r="H242" s="66">
        <v>939</v>
      </c>
    </row>
    <row r="243" spans="1:8" s="53" customFormat="1" outlineLevel="2" x14ac:dyDescent="0.25">
      <c r="A243" s="67"/>
      <c r="B243" s="68" t="s">
        <v>380</v>
      </c>
      <c r="C243" s="69" t="s">
        <v>381</v>
      </c>
      <c r="D243" s="70" t="s">
        <v>372</v>
      </c>
      <c r="E243" s="71">
        <v>0.17849999999999999</v>
      </c>
      <c r="F243" s="71">
        <v>0.35699999999999998</v>
      </c>
      <c r="G243" s="72">
        <v>1254</v>
      </c>
      <c r="H243" s="73">
        <v>447.68</v>
      </c>
    </row>
    <row r="244" spans="1:8" s="60" customFormat="1" x14ac:dyDescent="0.25">
      <c r="A244" s="54"/>
      <c r="B244" s="55"/>
      <c r="C244" s="56" t="s">
        <v>393</v>
      </c>
      <c r="D244" s="55"/>
      <c r="E244" s="57"/>
      <c r="F244" s="57"/>
      <c r="G244" s="58">
        <v>754.81</v>
      </c>
      <c r="H244" s="59">
        <v>1510</v>
      </c>
    </row>
    <row r="245" spans="1:8" s="53" customFormat="1" ht="36" outlineLevel="1" x14ac:dyDescent="0.25">
      <c r="A245" s="61" t="s">
        <v>553</v>
      </c>
      <c r="B245" s="62" t="s">
        <v>397</v>
      </c>
      <c r="C245" s="63" t="s">
        <v>77</v>
      </c>
      <c r="D245" s="62" t="s">
        <v>63</v>
      </c>
      <c r="E245" s="64">
        <v>3.0000000000000001E-5</v>
      </c>
      <c r="F245" s="64">
        <v>6.0000000000000002E-5</v>
      </c>
      <c r="G245" s="65">
        <v>499537</v>
      </c>
      <c r="H245" s="66">
        <v>30</v>
      </c>
    </row>
    <row r="246" spans="1:8" s="53" customFormat="1" ht="36" outlineLevel="1" x14ac:dyDescent="0.25">
      <c r="A246" s="61" t="s">
        <v>554</v>
      </c>
      <c r="B246" s="62" t="s">
        <v>399</v>
      </c>
      <c r="C246" s="63" t="s">
        <v>172</v>
      </c>
      <c r="D246" s="62" t="s">
        <v>63</v>
      </c>
      <c r="E246" s="64">
        <v>9.4000000000000004E-3</v>
      </c>
      <c r="F246" s="64">
        <v>1.8800000000000001E-2</v>
      </c>
      <c r="G246" s="65">
        <v>526696</v>
      </c>
      <c r="H246" s="66">
        <v>9902</v>
      </c>
    </row>
    <row r="247" spans="1:8" s="53" customFormat="1" ht="36" outlineLevel="1" x14ac:dyDescent="0.25">
      <c r="A247" s="61" t="s">
        <v>555</v>
      </c>
      <c r="B247" s="62" t="s">
        <v>407</v>
      </c>
      <c r="C247" s="63" t="s">
        <v>80</v>
      </c>
      <c r="D247" s="62" t="s">
        <v>53</v>
      </c>
      <c r="E247" s="64">
        <v>0.12</v>
      </c>
      <c r="F247" s="64">
        <v>0.24</v>
      </c>
      <c r="G247" s="65">
        <v>446</v>
      </c>
      <c r="H247" s="66">
        <v>107</v>
      </c>
    </row>
    <row r="248" spans="1:8" s="60" customFormat="1" x14ac:dyDescent="0.25">
      <c r="A248" s="54"/>
      <c r="B248" s="55"/>
      <c r="C248" s="56" t="s">
        <v>416</v>
      </c>
      <c r="D248" s="55"/>
      <c r="E248" s="57"/>
      <c r="F248" s="57"/>
      <c r="G248" s="58">
        <v>5019.45</v>
      </c>
      <c r="H248" s="59">
        <v>10039</v>
      </c>
    </row>
    <row r="249" spans="1:8" s="74" customFormat="1" x14ac:dyDescent="0.25">
      <c r="A249" s="61"/>
      <c r="B249" s="62"/>
      <c r="C249" s="63" t="s">
        <v>417</v>
      </c>
      <c r="D249" s="62" t="s">
        <v>418</v>
      </c>
      <c r="E249" s="64">
        <v>98</v>
      </c>
      <c r="F249" s="64"/>
      <c r="G249" s="65">
        <v>15033.12</v>
      </c>
      <c r="H249" s="66">
        <v>30066</v>
      </c>
    </row>
    <row r="250" spans="1:8" s="74" customFormat="1" x14ac:dyDescent="0.25">
      <c r="A250" s="61"/>
      <c r="B250" s="62"/>
      <c r="C250" s="63" t="s">
        <v>419</v>
      </c>
      <c r="D250" s="62" t="s">
        <v>418</v>
      </c>
      <c r="E250" s="64">
        <v>8</v>
      </c>
      <c r="F250" s="64"/>
      <c r="G250" s="65">
        <v>2866.69</v>
      </c>
      <c r="H250" s="66">
        <v>5733</v>
      </c>
    </row>
    <row r="251" spans="1:8" s="60" customFormat="1" x14ac:dyDescent="0.25">
      <c r="A251" s="54"/>
      <c r="B251" s="55"/>
      <c r="C251" s="56" t="s">
        <v>420</v>
      </c>
      <c r="D251" s="55"/>
      <c r="E251" s="57"/>
      <c r="F251" s="57"/>
      <c r="G251" s="58">
        <v>38700.25</v>
      </c>
      <c r="H251" s="59">
        <v>77400</v>
      </c>
    </row>
    <row r="252" spans="1:8" s="46" customFormat="1" ht="51" x14ac:dyDescent="0.25">
      <c r="A252" s="41" t="s">
        <v>84</v>
      </c>
      <c r="B252" s="42" t="s">
        <v>556</v>
      </c>
      <c r="C252" s="42" t="s">
        <v>41</v>
      </c>
      <c r="D252" s="43" t="s">
        <v>29</v>
      </c>
      <c r="E252" s="331">
        <v>2</v>
      </c>
      <c r="F252" s="332"/>
      <c r="G252" s="44">
        <v>256674</v>
      </c>
      <c r="H252" s="45">
        <v>513348</v>
      </c>
    </row>
    <row r="253" spans="1:8" s="74" customFormat="1" x14ac:dyDescent="0.25">
      <c r="A253" s="61"/>
      <c r="B253" s="62"/>
      <c r="C253" s="63" t="s">
        <v>419</v>
      </c>
      <c r="D253" s="62" t="s">
        <v>418</v>
      </c>
      <c r="E253" s="64">
        <v>8</v>
      </c>
      <c r="F253" s="64"/>
      <c r="G253" s="65">
        <v>20533.919999999998</v>
      </c>
      <c r="H253" s="66">
        <v>41068</v>
      </c>
    </row>
    <row r="254" spans="1:8" s="60" customFormat="1" x14ac:dyDescent="0.25">
      <c r="A254" s="54"/>
      <c r="B254" s="55"/>
      <c r="C254" s="56" t="s">
        <v>420</v>
      </c>
      <c r="D254" s="55"/>
      <c r="E254" s="57"/>
      <c r="F254" s="57"/>
      <c r="G254" s="58">
        <v>277207.92</v>
      </c>
      <c r="H254" s="59">
        <v>554416</v>
      </c>
    </row>
    <row r="255" spans="1:8" s="46" customFormat="1" ht="51" x14ac:dyDescent="0.25">
      <c r="A255" s="41" t="s">
        <v>87</v>
      </c>
      <c r="B255" s="42" t="s">
        <v>525</v>
      </c>
      <c r="C255" s="42" t="s">
        <v>526</v>
      </c>
      <c r="D255" s="43" t="s">
        <v>22</v>
      </c>
      <c r="E255" s="331">
        <v>2.8</v>
      </c>
      <c r="F255" s="332"/>
      <c r="G255" s="44">
        <v>8070.13</v>
      </c>
      <c r="H255" s="45">
        <v>22596</v>
      </c>
    </row>
    <row r="256" spans="1:8" s="53" customFormat="1" outlineLevel="1" x14ac:dyDescent="0.25">
      <c r="A256" s="47" t="s">
        <v>557</v>
      </c>
      <c r="B256" s="48" t="s">
        <v>19</v>
      </c>
      <c r="C256" s="49" t="s">
        <v>528</v>
      </c>
      <c r="D256" s="48" t="s">
        <v>372</v>
      </c>
      <c r="E256" s="50">
        <v>6.0369999999999999</v>
      </c>
      <c r="F256" s="50">
        <v>16.905000000000001</v>
      </c>
      <c r="G256" s="51">
        <v>1309.2</v>
      </c>
      <c r="H256" s="52">
        <v>22132</v>
      </c>
    </row>
    <row r="257" spans="1:8" s="53" customFormat="1" outlineLevel="1" x14ac:dyDescent="0.25">
      <c r="A257" s="61" t="s">
        <v>558</v>
      </c>
      <c r="B257" s="62" t="s">
        <v>26</v>
      </c>
      <c r="C257" s="63" t="s">
        <v>374</v>
      </c>
      <c r="D257" s="62" t="s">
        <v>372</v>
      </c>
      <c r="E257" s="64">
        <v>1.0500000000000001E-2</v>
      </c>
      <c r="F257" s="64">
        <v>2.9399999999999999E-2</v>
      </c>
      <c r="G257" s="65">
        <v>1504.8</v>
      </c>
      <c r="H257" s="66">
        <v>44</v>
      </c>
    </row>
    <row r="258" spans="1:8" s="60" customFormat="1" x14ac:dyDescent="0.25">
      <c r="A258" s="54"/>
      <c r="B258" s="55"/>
      <c r="C258" s="56" t="s">
        <v>375</v>
      </c>
      <c r="D258" s="55"/>
      <c r="E258" s="57"/>
      <c r="F258" s="57"/>
      <c r="G258" s="58">
        <v>7920.1</v>
      </c>
      <c r="H258" s="59">
        <v>22176</v>
      </c>
    </row>
    <row r="259" spans="1:8" s="53" customFormat="1" ht="36" outlineLevel="1" x14ac:dyDescent="0.25">
      <c r="A259" s="61" t="s">
        <v>559</v>
      </c>
      <c r="B259" s="62" t="s">
        <v>391</v>
      </c>
      <c r="C259" s="63" t="s">
        <v>392</v>
      </c>
      <c r="D259" s="62" t="s">
        <v>379</v>
      </c>
      <c r="E259" s="64">
        <v>1.0500000000000001E-2</v>
      </c>
      <c r="F259" s="64">
        <v>2.9399999999999999E-2</v>
      </c>
      <c r="G259" s="65">
        <v>2630</v>
      </c>
      <c r="H259" s="66">
        <v>77</v>
      </c>
    </row>
    <row r="260" spans="1:8" s="53" customFormat="1" outlineLevel="2" x14ac:dyDescent="0.25">
      <c r="A260" s="67"/>
      <c r="B260" s="68" t="s">
        <v>380</v>
      </c>
      <c r="C260" s="69" t="s">
        <v>381</v>
      </c>
      <c r="D260" s="70" t="s">
        <v>372</v>
      </c>
      <c r="E260" s="71">
        <v>1.0500000000000001E-2</v>
      </c>
      <c r="F260" s="71">
        <v>2.9399999999999999E-2</v>
      </c>
      <c r="G260" s="72">
        <v>1254</v>
      </c>
      <c r="H260" s="73">
        <v>36.869999999999997</v>
      </c>
    </row>
    <row r="261" spans="1:8" s="60" customFormat="1" x14ac:dyDescent="0.25">
      <c r="A261" s="54"/>
      <c r="B261" s="55"/>
      <c r="C261" s="56" t="s">
        <v>393</v>
      </c>
      <c r="D261" s="55"/>
      <c r="E261" s="57"/>
      <c r="F261" s="57"/>
      <c r="G261" s="58">
        <v>30.25</v>
      </c>
      <c r="H261" s="59">
        <v>85</v>
      </c>
    </row>
    <row r="262" spans="1:8" s="53" customFormat="1" ht="36" outlineLevel="1" x14ac:dyDescent="0.25">
      <c r="A262" s="61" t="s">
        <v>560</v>
      </c>
      <c r="B262" s="62" t="s">
        <v>397</v>
      </c>
      <c r="C262" s="63" t="s">
        <v>77</v>
      </c>
      <c r="D262" s="62" t="s">
        <v>63</v>
      </c>
      <c r="E262" s="64">
        <v>2.0000000000000001E-4</v>
      </c>
      <c r="F262" s="64">
        <v>5.5999999999999995E-4</v>
      </c>
      <c r="G262" s="65">
        <v>499537</v>
      </c>
      <c r="H262" s="66">
        <v>280</v>
      </c>
    </row>
    <row r="263" spans="1:8" s="53" customFormat="1" ht="36" outlineLevel="1" x14ac:dyDescent="0.25">
      <c r="A263" s="61" t="s">
        <v>561</v>
      </c>
      <c r="B263" s="62" t="s">
        <v>407</v>
      </c>
      <c r="C263" s="63" t="s">
        <v>80</v>
      </c>
      <c r="D263" s="62" t="s">
        <v>53</v>
      </c>
      <c r="E263" s="64">
        <v>0.08</v>
      </c>
      <c r="F263" s="64">
        <v>0.224</v>
      </c>
      <c r="G263" s="65">
        <v>446</v>
      </c>
      <c r="H263" s="66">
        <v>100</v>
      </c>
    </row>
    <row r="264" spans="1:8" s="60" customFormat="1" x14ac:dyDescent="0.25">
      <c r="A264" s="54"/>
      <c r="B264" s="55"/>
      <c r="C264" s="56" t="s">
        <v>416</v>
      </c>
      <c r="D264" s="55"/>
      <c r="E264" s="57"/>
      <c r="F264" s="57"/>
      <c r="G264" s="58">
        <v>135.59</v>
      </c>
      <c r="H264" s="59">
        <v>380</v>
      </c>
    </row>
    <row r="265" spans="1:8" s="74" customFormat="1" x14ac:dyDescent="0.25">
      <c r="A265" s="61"/>
      <c r="B265" s="62"/>
      <c r="C265" s="63" t="s">
        <v>417</v>
      </c>
      <c r="D265" s="62" t="s">
        <v>418</v>
      </c>
      <c r="E265" s="64">
        <v>98</v>
      </c>
      <c r="F265" s="64"/>
      <c r="G265" s="65">
        <v>7761.69</v>
      </c>
      <c r="H265" s="66">
        <v>21733</v>
      </c>
    </row>
    <row r="266" spans="1:8" s="74" customFormat="1" x14ac:dyDescent="0.25">
      <c r="A266" s="61"/>
      <c r="B266" s="62"/>
      <c r="C266" s="63" t="s">
        <v>419</v>
      </c>
      <c r="D266" s="62" t="s">
        <v>418</v>
      </c>
      <c r="E266" s="64">
        <v>8</v>
      </c>
      <c r="F266" s="64"/>
      <c r="G266" s="65">
        <v>1266.55</v>
      </c>
      <c r="H266" s="66">
        <v>3546</v>
      </c>
    </row>
    <row r="267" spans="1:8" s="60" customFormat="1" x14ac:dyDescent="0.25">
      <c r="A267" s="54"/>
      <c r="B267" s="55"/>
      <c r="C267" s="56" t="s">
        <v>420</v>
      </c>
      <c r="D267" s="55"/>
      <c r="E267" s="57"/>
      <c r="F267" s="57"/>
      <c r="G267" s="58">
        <v>17098.37</v>
      </c>
      <c r="H267" s="59">
        <v>47875</v>
      </c>
    </row>
    <row r="268" spans="1:8" s="46" customFormat="1" ht="51" x14ac:dyDescent="0.25">
      <c r="A268" s="41" t="s">
        <v>90</v>
      </c>
      <c r="B268" s="42" t="s">
        <v>562</v>
      </c>
      <c r="C268" s="42" t="s">
        <v>86</v>
      </c>
      <c r="D268" s="43" t="s">
        <v>49</v>
      </c>
      <c r="E268" s="331">
        <v>4</v>
      </c>
      <c r="F268" s="332"/>
      <c r="G268" s="44">
        <v>19361</v>
      </c>
      <c r="H268" s="45">
        <v>77444</v>
      </c>
    </row>
    <row r="269" spans="1:8" s="74" customFormat="1" x14ac:dyDescent="0.25">
      <c r="A269" s="61"/>
      <c r="B269" s="62"/>
      <c r="C269" s="63" t="s">
        <v>419</v>
      </c>
      <c r="D269" s="62" t="s">
        <v>418</v>
      </c>
      <c r="E269" s="64">
        <v>8</v>
      </c>
      <c r="F269" s="64"/>
      <c r="G269" s="65">
        <v>1548.88</v>
      </c>
      <c r="H269" s="66">
        <v>6196</v>
      </c>
    </row>
    <row r="270" spans="1:8" s="60" customFormat="1" x14ac:dyDescent="0.25">
      <c r="A270" s="54"/>
      <c r="B270" s="55"/>
      <c r="C270" s="56" t="s">
        <v>420</v>
      </c>
      <c r="D270" s="55"/>
      <c r="E270" s="57"/>
      <c r="F270" s="57"/>
      <c r="G270" s="58">
        <v>20909.88</v>
      </c>
      <c r="H270" s="59">
        <v>83640</v>
      </c>
    </row>
    <row r="271" spans="1:8" s="46" customFormat="1" ht="51" x14ac:dyDescent="0.25">
      <c r="A271" s="41" t="s">
        <v>93</v>
      </c>
      <c r="B271" s="42" t="s">
        <v>563</v>
      </c>
      <c r="C271" s="42" t="s">
        <v>564</v>
      </c>
      <c r="D271" s="43" t="s">
        <v>516</v>
      </c>
      <c r="E271" s="331">
        <v>1</v>
      </c>
      <c r="F271" s="332"/>
      <c r="G271" s="44">
        <v>6038.8</v>
      </c>
      <c r="H271" s="45">
        <v>6039</v>
      </c>
    </row>
    <row r="272" spans="1:8" s="53" customFormat="1" outlineLevel="1" x14ac:dyDescent="0.25">
      <c r="A272" s="47" t="s">
        <v>565</v>
      </c>
      <c r="B272" s="48" t="s">
        <v>19</v>
      </c>
      <c r="C272" s="49" t="s">
        <v>450</v>
      </c>
      <c r="D272" s="48" t="s">
        <v>372</v>
      </c>
      <c r="E272" s="50">
        <v>3.8330000000000002</v>
      </c>
      <c r="F272" s="50">
        <v>3.8330000000000002</v>
      </c>
      <c r="G272" s="51">
        <v>1504.8</v>
      </c>
      <c r="H272" s="52">
        <v>5767</v>
      </c>
    </row>
    <row r="273" spans="1:8" s="53" customFormat="1" outlineLevel="1" x14ac:dyDescent="0.25">
      <c r="A273" s="61" t="s">
        <v>566</v>
      </c>
      <c r="B273" s="62" t="s">
        <v>26</v>
      </c>
      <c r="C273" s="63" t="s">
        <v>374</v>
      </c>
      <c r="D273" s="62" t="s">
        <v>372</v>
      </c>
      <c r="E273" s="64">
        <v>5.2499999999999998E-2</v>
      </c>
      <c r="F273" s="64">
        <v>5.2499999999999998E-2</v>
      </c>
      <c r="G273" s="65">
        <v>1633.68</v>
      </c>
      <c r="H273" s="66">
        <v>86</v>
      </c>
    </row>
    <row r="274" spans="1:8" s="60" customFormat="1" x14ac:dyDescent="0.25">
      <c r="A274" s="54"/>
      <c r="B274" s="55"/>
      <c r="C274" s="56" t="s">
        <v>375</v>
      </c>
      <c r="D274" s="55"/>
      <c r="E274" s="57"/>
      <c r="F274" s="57"/>
      <c r="G274" s="58">
        <v>5852.91</v>
      </c>
      <c r="H274" s="59">
        <v>5853</v>
      </c>
    </row>
    <row r="275" spans="1:8" s="53" customFormat="1" ht="36" outlineLevel="1" x14ac:dyDescent="0.25">
      <c r="A275" s="61" t="s">
        <v>567</v>
      </c>
      <c r="B275" s="62" t="s">
        <v>377</v>
      </c>
      <c r="C275" s="63" t="s">
        <v>378</v>
      </c>
      <c r="D275" s="62" t="s">
        <v>379</v>
      </c>
      <c r="E275" s="64">
        <v>1.0500000000000001E-2</v>
      </c>
      <c r="F275" s="64">
        <v>1.0500000000000001E-2</v>
      </c>
      <c r="G275" s="65">
        <v>4818</v>
      </c>
      <c r="H275" s="66">
        <v>51</v>
      </c>
    </row>
    <row r="276" spans="1:8" s="53" customFormat="1" outlineLevel="2" x14ac:dyDescent="0.25">
      <c r="A276" s="67"/>
      <c r="B276" s="68" t="s">
        <v>380</v>
      </c>
      <c r="C276" s="69" t="s">
        <v>381</v>
      </c>
      <c r="D276" s="70" t="s">
        <v>372</v>
      </c>
      <c r="E276" s="71">
        <v>1.0500000000000001E-2</v>
      </c>
      <c r="F276" s="71">
        <v>1.0500000000000001E-2</v>
      </c>
      <c r="G276" s="72">
        <v>1791</v>
      </c>
      <c r="H276" s="73">
        <v>18.809999999999999</v>
      </c>
    </row>
    <row r="277" spans="1:8" s="53" customFormat="1" ht="36" outlineLevel="1" x14ac:dyDescent="0.25">
      <c r="A277" s="61" t="s">
        <v>568</v>
      </c>
      <c r="B277" s="62" t="s">
        <v>383</v>
      </c>
      <c r="C277" s="63" t="s">
        <v>384</v>
      </c>
      <c r="D277" s="62" t="s">
        <v>379</v>
      </c>
      <c r="E277" s="64">
        <v>0.95550000000000002</v>
      </c>
      <c r="F277" s="64">
        <v>0.95550000000000002</v>
      </c>
      <c r="G277" s="65">
        <v>53</v>
      </c>
      <c r="H277" s="66">
        <v>51</v>
      </c>
    </row>
    <row r="278" spans="1:8" s="53" customFormat="1" outlineLevel="2" x14ac:dyDescent="0.25">
      <c r="A278" s="67"/>
      <c r="B278" s="68" t="s">
        <v>380</v>
      </c>
      <c r="C278" s="69" t="s">
        <v>385</v>
      </c>
      <c r="D278" s="70" t="s">
        <v>372</v>
      </c>
      <c r="E278" s="71" t="s">
        <v>386</v>
      </c>
      <c r="F278" s="71" t="s">
        <v>386</v>
      </c>
      <c r="G278" s="72" t="s">
        <v>386</v>
      </c>
      <c r="H278" s="73" t="s">
        <v>386</v>
      </c>
    </row>
    <row r="279" spans="1:8" s="53" customFormat="1" ht="36" outlineLevel="1" x14ac:dyDescent="0.25">
      <c r="A279" s="61" t="s">
        <v>569</v>
      </c>
      <c r="B279" s="62" t="s">
        <v>391</v>
      </c>
      <c r="C279" s="63" t="s">
        <v>392</v>
      </c>
      <c r="D279" s="62" t="s">
        <v>379</v>
      </c>
      <c r="E279" s="64">
        <v>4.2000000000000003E-2</v>
      </c>
      <c r="F279" s="64">
        <v>4.2000000000000003E-2</v>
      </c>
      <c r="G279" s="65">
        <v>2630</v>
      </c>
      <c r="H279" s="66">
        <v>110</v>
      </c>
    </row>
    <row r="280" spans="1:8" s="53" customFormat="1" outlineLevel="2" x14ac:dyDescent="0.25">
      <c r="A280" s="67"/>
      <c r="B280" s="68" t="s">
        <v>380</v>
      </c>
      <c r="C280" s="69" t="s">
        <v>381</v>
      </c>
      <c r="D280" s="70" t="s">
        <v>372</v>
      </c>
      <c r="E280" s="71">
        <v>4.2000000000000003E-2</v>
      </c>
      <c r="F280" s="71">
        <v>4.2000000000000003E-2</v>
      </c>
      <c r="G280" s="72">
        <v>1254</v>
      </c>
      <c r="H280" s="73">
        <v>52.67</v>
      </c>
    </row>
    <row r="281" spans="1:8" s="60" customFormat="1" x14ac:dyDescent="0.25">
      <c r="A281" s="54"/>
      <c r="B281" s="55"/>
      <c r="C281" s="56" t="s">
        <v>393</v>
      </c>
      <c r="D281" s="55"/>
      <c r="E281" s="57"/>
      <c r="F281" s="57"/>
      <c r="G281" s="58">
        <v>225.99</v>
      </c>
      <c r="H281" s="59">
        <v>226</v>
      </c>
    </row>
    <row r="282" spans="1:8" s="53" customFormat="1" ht="36" outlineLevel="1" x14ac:dyDescent="0.25">
      <c r="A282" s="61" t="s">
        <v>570</v>
      </c>
      <c r="B282" s="62" t="s">
        <v>397</v>
      </c>
      <c r="C282" s="63" t="s">
        <v>77</v>
      </c>
      <c r="D282" s="62" t="s">
        <v>63</v>
      </c>
      <c r="E282" s="64">
        <v>2.0000000000000002E-5</v>
      </c>
      <c r="F282" s="64">
        <v>2.0000000000000002E-5</v>
      </c>
      <c r="G282" s="65">
        <v>499537</v>
      </c>
      <c r="H282" s="66">
        <v>10</v>
      </c>
    </row>
    <row r="283" spans="1:8" s="53" customFormat="1" ht="36" outlineLevel="1" x14ac:dyDescent="0.25">
      <c r="A283" s="61" t="s">
        <v>571</v>
      </c>
      <c r="B283" s="62" t="s">
        <v>407</v>
      </c>
      <c r="C283" s="63" t="s">
        <v>80</v>
      </c>
      <c r="D283" s="62" t="s">
        <v>53</v>
      </c>
      <c r="E283" s="64">
        <v>0.08</v>
      </c>
      <c r="F283" s="64">
        <v>0.08</v>
      </c>
      <c r="G283" s="65">
        <v>446</v>
      </c>
      <c r="H283" s="66">
        <v>36</v>
      </c>
    </row>
    <row r="284" spans="1:8" s="60" customFormat="1" x14ac:dyDescent="0.25">
      <c r="A284" s="54"/>
      <c r="B284" s="55"/>
      <c r="C284" s="56" t="s">
        <v>416</v>
      </c>
      <c r="D284" s="55"/>
      <c r="E284" s="57"/>
      <c r="F284" s="57"/>
      <c r="G284" s="58">
        <v>45.67</v>
      </c>
      <c r="H284" s="59">
        <v>46</v>
      </c>
    </row>
    <row r="285" spans="1:8" s="74" customFormat="1" x14ac:dyDescent="0.25">
      <c r="A285" s="61"/>
      <c r="B285" s="62"/>
      <c r="C285" s="63" t="s">
        <v>417</v>
      </c>
      <c r="D285" s="62" t="s">
        <v>418</v>
      </c>
      <c r="E285" s="64">
        <v>98</v>
      </c>
      <c r="F285" s="64"/>
      <c r="G285" s="65">
        <v>5735.86</v>
      </c>
      <c r="H285" s="66">
        <v>5736</v>
      </c>
    </row>
    <row r="286" spans="1:8" s="74" customFormat="1" x14ac:dyDescent="0.25">
      <c r="A286" s="61"/>
      <c r="B286" s="62"/>
      <c r="C286" s="63" t="s">
        <v>419</v>
      </c>
      <c r="D286" s="62" t="s">
        <v>418</v>
      </c>
      <c r="E286" s="64">
        <v>8</v>
      </c>
      <c r="F286" s="64"/>
      <c r="G286" s="65">
        <v>941.97</v>
      </c>
      <c r="H286" s="66">
        <v>942</v>
      </c>
    </row>
    <row r="287" spans="1:8" s="60" customFormat="1" x14ac:dyDescent="0.25">
      <c r="A287" s="54"/>
      <c r="B287" s="55"/>
      <c r="C287" s="56" t="s">
        <v>420</v>
      </c>
      <c r="D287" s="55"/>
      <c r="E287" s="57"/>
      <c r="F287" s="57"/>
      <c r="G287" s="58">
        <v>12716.63</v>
      </c>
      <c r="H287" s="59">
        <v>12717</v>
      </c>
    </row>
    <row r="288" spans="1:8" s="46" customFormat="1" ht="51" x14ac:dyDescent="0.25">
      <c r="A288" s="41" t="s">
        <v>96</v>
      </c>
      <c r="B288" s="42" t="s">
        <v>572</v>
      </c>
      <c r="C288" s="42" t="s">
        <v>112</v>
      </c>
      <c r="D288" s="43" t="s">
        <v>29</v>
      </c>
      <c r="E288" s="331">
        <v>1</v>
      </c>
      <c r="F288" s="332"/>
      <c r="G288" s="44">
        <v>48740</v>
      </c>
      <c r="H288" s="45">
        <v>48740</v>
      </c>
    </row>
    <row r="289" spans="1:8" s="74" customFormat="1" x14ac:dyDescent="0.25">
      <c r="A289" s="61"/>
      <c r="B289" s="62"/>
      <c r="C289" s="63" t="s">
        <v>419</v>
      </c>
      <c r="D289" s="62" t="s">
        <v>418</v>
      </c>
      <c r="E289" s="64">
        <v>8</v>
      </c>
      <c r="F289" s="64"/>
      <c r="G289" s="65">
        <v>3899.2</v>
      </c>
      <c r="H289" s="66">
        <v>3899</v>
      </c>
    </row>
    <row r="290" spans="1:8" s="60" customFormat="1" x14ac:dyDescent="0.25">
      <c r="A290" s="54"/>
      <c r="B290" s="55"/>
      <c r="C290" s="56" t="s">
        <v>420</v>
      </c>
      <c r="D290" s="55"/>
      <c r="E290" s="57"/>
      <c r="F290" s="57"/>
      <c r="G290" s="58">
        <v>52639.199999999997</v>
      </c>
      <c r="H290" s="59">
        <v>52639</v>
      </c>
    </row>
    <row r="291" spans="1:8" s="46" customFormat="1" ht="51" x14ac:dyDescent="0.25">
      <c r="A291" s="41" t="s">
        <v>99</v>
      </c>
      <c r="B291" s="42" t="s">
        <v>525</v>
      </c>
      <c r="C291" s="42" t="s">
        <v>526</v>
      </c>
      <c r="D291" s="43" t="s">
        <v>22</v>
      </c>
      <c r="E291" s="331">
        <v>0.6</v>
      </c>
      <c r="F291" s="332"/>
      <c r="G291" s="44">
        <v>8070.13</v>
      </c>
      <c r="H291" s="45">
        <v>4842</v>
      </c>
    </row>
    <row r="292" spans="1:8" s="53" customFormat="1" outlineLevel="1" x14ac:dyDescent="0.25">
      <c r="A292" s="47" t="s">
        <v>573</v>
      </c>
      <c r="B292" s="48" t="s">
        <v>19</v>
      </c>
      <c r="C292" s="49" t="s">
        <v>528</v>
      </c>
      <c r="D292" s="48" t="s">
        <v>372</v>
      </c>
      <c r="E292" s="50">
        <v>6.0369999999999999</v>
      </c>
      <c r="F292" s="50">
        <v>3.6230000000000002</v>
      </c>
      <c r="G292" s="51">
        <v>1309.2</v>
      </c>
      <c r="H292" s="52">
        <v>4743</v>
      </c>
    </row>
    <row r="293" spans="1:8" s="53" customFormat="1" outlineLevel="1" x14ac:dyDescent="0.25">
      <c r="A293" s="61" t="s">
        <v>574</v>
      </c>
      <c r="B293" s="62" t="s">
        <v>26</v>
      </c>
      <c r="C293" s="63" t="s">
        <v>374</v>
      </c>
      <c r="D293" s="62" t="s">
        <v>372</v>
      </c>
      <c r="E293" s="64">
        <v>1.0500000000000001E-2</v>
      </c>
      <c r="F293" s="64">
        <v>6.3E-3</v>
      </c>
      <c r="G293" s="65">
        <v>1504.79</v>
      </c>
      <c r="H293" s="66">
        <v>9</v>
      </c>
    </row>
    <row r="294" spans="1:8" s="60" customFormat="1" x14ac:dyDescent="0.25">
      <c r="A294" s="54"/>
      <c r="B294" s="55"/>
      <c r="C294" s="56" t="s">
        <v>375</v>
      </c>
      <c r="D294" s="55"/>
      <c r="E294" s="57"/>
      <c r="F294" s="57"/>
      <c r="G294" s="58">
        <v>7920.1</v>
      </c>
      <c r="H294" s="59">
        <v>4752</v>
      </c>
    </row>
    <row r="295" spans="1:8" s="53" customFormat="1" ht="36" outlineLevel="1" x14ac:dyDescent="0.25">
      <c r="A295" s="61" t="s">
        <v>575</v>
      </c>
      <c r="B295" s="62" t="s">
        <v>391</v>
      </c>
      <c r="C295" s="63" t="s">
        <v>392</v>
      </c>
      <c r="D295" s="62" t="s">
        <v>379</v>
      </c>
      <c r="E295" s="64">
        <v>1.0500000000000001E-2</v>
      </c>
      <c r="F295" s="64">
        <v>6.3E-3</v>
      </c>
      <c r="G295" s="65">
        <v>2630</v>
      </c>
      <c r="H295" s="66">
        <v>17</v>
      </c>
    </row>
    <row r="296" spans="1:8" s="53" customFormat="1" outlineLevel="2" x14ac:dyDescent="0.25">
      <c r="A296" s="67"/>
      <c r="B296" s="68" t="s">
        <v>380</v>
      </c>
      <c r="C296" s="69" t="s">
        <v>381</v>
      </c>
      <c r="D296" s="70" t="s">
        <v>372</v>
      </c>
      <c r="E296" s="71">
        <v>1.0500000000000001E-2</v>
      </c>
      <c r="F296" s="71">
        <v>6.3E-3</v>
      </c>
      <c r="G296" s="72">
        <v>1254</v>
      </c>
      <c r="H296" s="73">
        <v>7.9</v>
      </c>
    </row>
    <row r="297" spans="1:8" s="60" customFormat="1" x14ac:dyDescent="0.25">
      <c r="A297" s="54"/>
      <c r="B297" s="55"/>
      <c r="C297" s="56" t="s">
        <v>393</v>
      </c>
      <c r="D297" s="55"/>
      <c r="E297" s="57"/>
      <c r="F297" s="57"/>
      <c r="G297" s="58">
        <v>30.25</v>
      </c>
      <c r="H297" s="59">
        <v>18</v>
      </c>
    </row>
    <row r="298" spans="1:8" s="53" customFormat="1" ht="36" outlineLevel="1" x14ac:dyDescent="0.25">
      <c r="A298" s="61" t="s">
        <v>576</v>
      </c>
      <c r="B298" s="62" t="s">
        <v>397</v>
      </c>
      <c r="C298" s="63" t="s">
        <v>77</v>
      </c>
      <c r="D298" s="62" t="s">
        <v>63</v>
      </c>
      <c r="E298" s="64">
        <v>2.0000000000000001E-4</v>
      </c>
      <c r="F298" s="64">
        <v>1.2E-4</v>
      </c>
      <c r="G298" s="65">
        <v>499537</v>
      </c>
      <c r="H298" s="66">
        <v>60</v>
      </c>
    </row>
    <row r="299" spans="1:8" s="53" customFormat="1" ht="36" outlineLevel="1" x14ac:dyDescent="0.25">
      <c r="A299" s="61" t="s">
        <v>577</v>
      </c>
      <c r="B299" s="62" t="s">
        <v>407</v>
      </c>
      <c r="C299" s="63" t="s">
        <v>80</v>
      </c>
      <c r="D299" s="62" t="s">
        <v>53</v>
      </c>
      <c r="E299" s="64">
        <v>0.08</v>
      </c>
      <c r="F299" s="64">
        <v>4.8000000000000001E-2</v>
      </c>
      <c r="G299" s="65">
        <v>446</v>
      </c>
      <c r="H299" s="66">
        <v>21</v>
      </c>
    </row>
    <row r="300" spans="1:8" s="60" customFormat="1" x14ac:dyDescent="0.25">
      <c r="A300" s="54"/>
      <c r="B300" s="55"/>
      <c r="C300" s="56" t="s">
        <v>416</v>
      </c>
      <c r="D300" s="55"/>
      <c r="E300" s="57"/>
      <c r="F300" s="57"/>
      <c r="G300" s="58">
        <v>135.59</v>
      </c>
      <c r="H300" s="59">
        <v>81</v>
      </c>
    </row>
    <row r="301" spans="1:8" s="74" customFormat="1" x14ac:dyDescent="0.25">
      <c r="A301" s="61"/>
      <c r="B301" s="62"/>
      <c r="C301" s="63" t="s">
        <v>417</v>
      </c>
      <c r="D301" s="62" t="s">
        <v>418</v>
      </c>
      <c r="E301" s="64">
        <v>98</v>
      </c>
      <c r="F301" s="64"/>
      <c r="G301" s="65">
        <v>7761.69</v>
      </c>
      <c r="H301" s="66">
        <v>4657</v>
      </c>
    </row>
    <row r="302" spans="1:8" s="74" customFormat="1" x14ac:dyDescent="0.25">
      <c r="A302" s="61"/>
      <c r="B302" s="62"/>
      <c r="C302" s="63" t="s">
        <v>419</v>
      </c>
      <c r="D302" s="62" t="s">
        <v>418</v>
      </c>
      <c r="E302" s="64">
        <v>8</v>
      </c>
      <c r="F302" s="64"/>
      <c r="G302" s="65">
        <v>1266.55</v>
      </c>
      <c r="H302" s="66">
        <v>760</v>
      </c>
    </row>
    <row r="303" spans="1:8" s="60" customFormat="1" x14ac:dyDescent="0.25">
      <c r="A303" s="54"/>
      <c r="B303" s="55"/>
      <c r="C303" s="56" t="s">
        <v>420</v>
      </c>
      <c r="D303" s="55"/>
      <c r="E303" s="57"/>
      <c r="F303" s="57"/>
      <c r="G303" s="58">
        <v>17098.37</v>
      </c>
      <c r="H303" s="59">
        <v>10259</v>
      </c>
    </row>
    <row r="304" spans="1:8" s="46" customFormat="1" ht="51" x14ac:dyDescent="0.25">
      <c r="A304" s="41" t="s">
        <v>102</v>
      </c>
      <c r="B304" s="42" t="s">
        <v>578</v>
      </c>
      <c r="C304" s="42" t="s">
        <v>191</v>
      </c>
      <c r="D304" s="43" t="s">
        <v>49</v>
      </c>
      <c r="E304" s="331">
        <v>2</v>
      </c>
      <c r="F304" s="332"/>
      <c r="G304" s="44">
        <v>7205</v>
      </c>
      <c r="H304" s="45">
        <v>14410</v>
      </c>
    </row>
    <row r="305" spans="1:8" s="74" customFormat="1" x14ac:dyDescent="0.25">
      <c r="A305" s="61"/>
      <c r="B305" s="62"/>
      <c r="C305" s="63" t="s">
        <v>419</v>
      </c>
      <c r="D305" s="62" t="s">
        <v>418</v>
      </c>
      <c r="E305" s="64">
        <v>8</v>
      </c>
      <c r="F305" s="64"/>
      <c r="G305" s="65">
        <v>576.4</v>
      </c>
      <c r="H305" s="66">
        <v>1153</v>
      </c>
    </row>
    <row r="306" spans="1:8" s="60" customFormat="1" x14ac:dyDescent="0.25">
      <c r="A306" s="54"/>
      <c r="B306" s="55"/>
      <c r="C306" s="56" t="s">
        <v>420</v>
      </c>
      <c r="D306" s="55"/>
      <c r="E306" s="57"/>
      <c r="F306" s="57"/>
      <c r="G306" s="58">
        <v>7781.4</v>
      </c>
      <c r="H306" s="59">
        <v>15563</v>
      </c>
    </row>
    <row r="307" spans="1:8" s="46" customFormat="1" ht="51" x14ac:dyDescent="0.25">
      <c r="A307" s="41" t="s">
        <v>105</v>
      </c>
      <c r="B307" s="42" t="s">
        <v>563</v>
      </c>
      <c r="C307" s="42" t="s">
        <v>579</v>
      </c>
      <c r="D307" s="43" t="s">
        <v>516</v>
      </c>
      <c r="E307" s="331">
        <v>28</v>
      </c>
      <c r="F307" s="332"/>
      <c r="G307" s="44">
        <v>6038.8</v>
      </c>
      <c r="H307" s="45">
        <v>169086</v>
      </c>
    </row>
    <row r="308" spans="1:8" s="53" customFormat="1" outlineLevel="1" x14ac:dyDescent="0.25">
      <c r="A308" s="47" t="s">
        <v>580</v>
      </c>
      <c r="B308" s="48" t="s">
        <v>19</v>
      </c>
      <c r="C308" s="49" t="s">
        <v>450</v>
      </c>
      <c r="D308" s="48" t="s">
        <v>372</v>
      </c>
      <c r="E308" s="50">
        <v>3.8330000000000002</v>
      </c>
      <c r="F308" s="50">
        <v>107.31</v>
      </c>
      <c r="G308" s="51">
        <v>1504.8</v>
      </c>
      <c r="H308" s="52">
        <v>161480</v>
      </c>
    </row>
    <row r="309" spans="1:8" s="53" customFormat="1" outlineLevel="1" x14ac:dyDescent="0.25">
      <c r="A309" s="61" t="s">
        <v>581</v>
      </c>
      <c r="B309" s="62" t="s">
        <v>26</v>
      </c>
      <c r="C309" s="63" t="s">
        <v>374</v>
      </c>
      <c r="D309" s="62" t="s">
        <v>372</v>
      </c>
      <c r="E309" s="64">
        <v>5.2499999999999998E-2</v>
      </c>
      <c r="F309" s="64">
        <v>1.47</v>
      </c>
      <c r="G309" s="65">
        <v>1633.68</v>
      </c>
      <c r="H309" s="66">
        <v>2402</v>
      </c>
    </row>
    <row r="310" spans="1:8" s="60" customFormat="1" x14ac:dyDescent="0.25">
      <c r="A310" s="54"/>
      <c r="B310" s="55"/>
      <c r="C310" s="56" t="s">
        <v>375</v>
      </c>
      <c r="D310" s="55"/>
      <c r="E310" s="57"/>
      <c r="F310" s="57"/>
      <c r="G310" s="58">
        <v>5852.91</v>
      </c>
      <c r="H310" s="59">
        <v>163882</v>
      </c>
    </row>
    <row r="311" spans="1:8" s="53" customFormat="1" ht="36" outlineLevel="1" x14ac:dyDescent="0.25">
      <c r="A311" s="61" t="s">
        <v>582</v>
      </c>
      <c r="B311" s="62" t="s">
        <v>377</v>
      </c>
      <c r="C311" s="63" t="s">
        <v>378</v>
      </c>
      <c r="D311" s="62" t="s">
        <v>379</v>
      </c>
      <c r="E311" s="64">
        <v>1.0500000000000001E-2</v>
      </c>
      <c r="F311" s="64">
        <v>0.29399999999999998</v>
      </c>
      <c r="G311" s="65">
        <v>4818</v>
      </c>
      <c r="H311" s="66">
        <v>1416</v>
      </c>
    </row>
    <row r="312" spans="1:8" s="53" customFormat="1" outlineLevel="2" x14ac:dyDescent="0.25">
      <c r="A312" s="67"/>
      <c r="B312" s="68" t="s">
        <v>380</v>
      </c>
      <c r="C312" s="69" t="s">
        <v>381</v>
      </c>
      <c r="D312" s="70" t="s">
        <v>372</v>
      </c>
      <c r="E312" s="71">
        <v>1.0500000000000001E-2</v>
      </c>
      <c r="F312" s="71">
        <v>0.29399999999999998</v>
      </c>
      <c r="G312" s="72">
        <v>1791</v>
      </c>
      <c r="H312" s="73">
        <v>526.54999999999995</v>
      </c>
    </row>
    <row r="313" spans="1:8" s="53" customFormat="1" ht="36" outlineLevel="1" x14ac:dyDescent="0.25">
      <c r="A313" s="61" t="s">
        <v>583</v>
      </c>
      <c r="B313" s="62" t="s">
        <v>383</v>
      </c>
      <c r="C313" s="63" t="s">
        <v>384</v>
      </c>
      <c r="D313" s="62" t="s">
        <v>379</v>
      </c>
      <c r="E313" s="64">
        <v>0.95550000000000002</v>
      </c>
      <c r="F313" s="64">
        <v>26.754000000000001</v>
      </c>
      <c r="G313" s="65">
        <v>53</v>
      </c>
      <c r="H313" s="66">
        <v>1418</v>
      </c>
    </row>
    <row r="314" spans="1:8" s="53" customFormat="1" outlineLevel="2" x14ac:dyDescent="0.25">
      <c r="A314" s="67"/>
      <c r="B314" s="68" t="s">
        <v>380</v>
      </c>
      <c r="C314" s="69" t="s">
        <v>385</v>
      </c>
      <c r="D314" s="70" t="s">
        <v>372</v>
      </c>
      <c r="E314" s="71" t="s">
        <v>386</v>
      </c>
      <c r="F314" s="71" t="s">
        <v>386</v>
      </c>
      <c r="G314" s="72" t="s">
        <v>386</v>
      </c>
      <c r="H314" s="73" t="s">
        <v>386</v>
      </c>
    </row>
    <row r="315" spans="1:8" s="53" customFormat="1" ht="36" outlineLevel="1" x14ac:dyDescent="0.25">
      <c r="A315" s="61" t="s">
        <v>584</v>
      </c>
      <c r="B315" s="62" t="s">
        <v>391</v>
      </c>
      <c r="C315" s="63" t="s">
        <v>392</v>
      </c>
      <c r="D315" s="62" t="s">
        <v>379</v>
      </c>
      <c r="E315" s="64">
        <v>4.2000000000000003E-2</v>
      </c>
      <c r="F315" s="64">
        <v>1.1759999999999999</v>
      </c>
      <c r="G315" s="65">
        <v>2630</v>
      </c>
      <c r="H315" s="66">
        <v>3093</v>
      </c>
    </row>
    <row r="316" spans="1:8" s="53" customFormat="1" outlineLevel="2" x14ac:dyDescent="0.25">
      <c r="A316" s="67"/>
      <c r="B316" s="68" t="s">
        <v>380</v>
      </c>
      <c r="C316" s="69" t="s">
        <v>381</v>
      </c>
      <c r="D316" s="70" t="s">
        <v>372</v>
      </c>
      <c r="E316" s="71">
        <v>4.2000000000000003E-2</v>
      </c>
      <c r="F316" s="71">
        <v>1.1759999999999999</v>
      </c>
      <c r="G316" s="72">
        <v>1254</v>
      </c>
      <c r="H316" s="73">
        <v>1474.7</v>
      </c>
    </row>
    <row r="317" spans="1:8" s="60" customFormat="1" x14ac:dyDescent="0.25">
      <c r="A317" s="54"/>
      <c r="B317" s="55"/>
      <c r="C317" s="56" t="s">
        <v>393</v>
      </c>
      <c r="D317" s="55"/>
      <c r="E317" s="57"/>
      <c r="F317" s="57"/>
      <c r="G317" s="58">
        <v>225.99</v>
      </c>
      <c r="H317" s="59">
        <v>6328</v>
      </c>
    </row>
    <row r="318" spans="1:8" s="53" customFormat="1" ht="36" outlineLevel="1" x14ac:dyDescent="0.25">
      <c r="A318" s="61" t="s">
        <v>585</v>
      </c>
      <c r="B318" s="62" t="s">
        <v>397</v>
      </c>
      <c r="C318" s="63" t="s">
        <v>77</v>
      </c>
      <c r="D318" s="62" t="s">
        <v>63</v>
      </c>
      <c r="E318" s="64">
        <v>2.0000000000000002E-5</v>
      </c>
      <c r="F318" s="64">
        <v>5.5999999999999995E-4</v>
      </c>
      <c r="G318" s="65">
        <v>499537</v>
      </c>
      <c r="H318" s="66">
        <v>280</v>
      </c>
    </row>
    <row r="319" spans="1:8" s="53" customFormat="1" ht="36" outlineLevel="1" x14ac:dyDescent="0.25">
      <c r="A319" s="61" t="s">
        <v>586</v>
      </c>
      <c r="B319" s="62" t="s">
        <v>407</v>
      </c>
      <c r="C319" s="63" t="s">
        <v>80</v>
      </c>
      <c r="D319" s="62" t="s">
        <v>53</v>
      </c>
      <c r="E319" s="64">
        <v>0.08</v>
      </c>
      <c r="F319" s="64">
        <v>2.2400000000000002</v>
      </c>
      <c r="G319" s="65">
        <v>446</v>
      </c>
      <c r="H319" s="66">
        <v>999</v>
      </c>
    </row>
    <row r="320" spans="1:8" s="60" customFormat="1" x14ac:dyDescent="0.25">
      <c r="A320" s="54"/>
      <c r="B320" s="55"/>
      <c r="C320" s="56" t="s">
        <v>416</v>
      </c>
      <c r="D320" s="55"/>
      <c r="E320" s="57"/>
      <c r="F320" s="57"/>
      <c r="G320" s="58">
        <v>45.67</v>
      </c>
      <c r="H320" s="59">
        <v>1279</v>
      </c>
    </row>
    <row r="321" spans="1:8" s="74" customFormat="1" x14ac:dyDescent="0.25">
      <c r="A321" s="61"/>
      <c r="B321" s="62"/>
      <c r="C321" s="63" t="s">
        <v>417</v>
      </c>
      <c r="D321" s="62" t="s">
        <v>418</v>
      </c>
      <c r="E321" s="64">
        <v>98</v>
      </c>
      <c r="F321" s="64"/>
      <c r="G321" s="65">
        <v>5735.86</v>
      </c>
      <c r="H321" s="66">
        <v>160604</v>
      </c>
    </row>
    <row r="322" spans="1:8" s="74" customFormat="1" x14ac:dyDescent="0.25">
      <c r="A322" s="61"/>
      <c r="B322" s="62"/>
      <c r="C322" s="63" t="s">
        <v>419</v>
      </c>
      <c r="D322" s="62" t="s">
        <v>418</v>
      </c>
      <c r="E322" s="64">
        <v>8</v>
      </c>
      <c r="F322" s="64"/>
      <c r="G322" s="65">
        <v>941.97</v>
      </c>
      <c r="H322" s="66">
        <v>26375</v>
      </c>
    </row>
    <row r="323" spans="1:8" s="60" customFormat="1" x14ac:dyDescent="0.25">
      <c r="A323" s="54"/>
      <c r="B323" s="55"/>
      <c r="C323" s="56" t="s">
        <v>420</v>
      </c>
      <c r="D323" s="55"/>
      <c r="E323" s="57"/>
      <c r="F323" s="57"/>
      <c r="G323" s="58">
        <v>12716.63</v>
      </c>
      <c r="H323" s="59">
        <v>356066</v>
      </c>
    </row>
    <row r="324" spans="1:8" s="46" customFormat="1" ht="51" x14ac:dyDescent="0.25">
      <c r="A324" s="41" t="s">
        <v>107</v>
      </c>
      <c r="B324" s="42" t="s">
        <v>587</v>
      </c>
      <c r="C324" s="42" t="s">
        <v>32</v>
      </c>
      <c r="D324" s="43" t="s">
        <v>29</v>
      </c>
      <c r="E324" s="331">
        <v>22</v>
      </c>
      <c r="F324" s="332"/>
      <c r="G324" s="44">
        <v>38524</v>
      </c>
      <c r="H324" s="45">
        <v>847528</v>
      </c>
    </row>
    <row r="325" spans="1:8" s="74" customFormat="1" x14ac:dyDescent="0.25">
      <c r="A325" s="61"/>
      <c r="B325" s="62"/>
      <c r="C325" s="63" t="s">
        <v>419</v>
      </c>
      <c r="D325" s="62" t="s">
        <v>418</v>
      </c>
      <c r="E325" s="64">
        <v>8</v>
      </c>
      <c r="F325" s="64"/>
      <c r="G325" s="65">
        <v>3081.92</v>
      </c>
      <c r="H325" s="66">
        <v>67802</v>
      </c>
    </row>
    <row r="326" spans="1:8" s="60" customFormat="1" x14ac:dyDescent="0.25">
      <c r="A326" s="54"/>
      <c r="B326" s="55"/>
      <c r="C326" s="56" t="s">
        <v>420</v>
      </c>
      <c r="D326" s="55"/>
      <c r="E326" s="57"/>
      <c r="F326" s="57"/>
      <c r="G326" s="58">
        <v>41605.919999999998</v>
      </c>
      <c r="H326" s="59">
        <v>915330</v>
      </c>
    </row>
    <row r="327" spans="1:8" s="46" customFormat="1" ht="51" x14ac:dyDescent="0.25">
      <c r="A327" s="41" t="s">
        <v>110</v>
      </c>
      <c r="B327" s="42" t="s">
        <v>588</v>
      </c>
      <c r="C327" s="42" t="s">
        <v>147</v>
      </c>
      <c r="D327" s="43" t="s">
        <v>29</v>
      </c>
      <c r="E327" s="331">
        <v>1</v>
      </c>
      <c r="F327" s="332"/>
      <c r="G327" s="44">
        <v>30553</v>
      </c>
      <c r="H327" s="45">
        <v>30553</v>
      </c>
    </row>
    <row r="328" spans="1:8" s="74" customFormat="1" x14ac:dyDescent="0.25">
      <c r="A328" s="61"/>
      <c r="B328" s="62"/>
      <c r="C328" s="63" t="s">
        <v>419</v>
      </c>
      <c r="D328" s="62" t="s">
        <v>418</v>
      </c>
      <c r="E328" s="64">
        <v>8</v>
      </c>
      <c r="F328" s="64"/>
      <c r="G328" s="65">
        <v>2444.2399999999998</v>
      </c>
      <c r="H328" s="66">
        <v>2444</v>
      </c>
    </row>
    <row r="329" spans="1:8" s="60" customFormat="1" x14ac:dyDescent="0.25">
      <c r="A329" s="54"/>
      <c r="B329" s="55"/>
      <c r="C329" s="56" t="s">
        <v>420</v>
      </c>
      <c r="D329" s="55"/>
      <c r="E329" s="57"/>
      <c r="F329" s="57"/>
      <c r="G329" s="58">
        <v>32997.24</v>
      </c>
      <c r="H329" s="59">
        <v>32997</v>
      </c>
    </row>
    <row r="330" spans="1:8" s="46" customFormat="1" ht="51" x14ac:dyDescent="0.25">
      <c r="A330" s="41" t="s">
        <v>113</v>
      </c>
      <c r="B330" s="42" t="s">
        <v>589</v>
      </c>
      <c r="C330" s="42" t="s">
        <v>98</v>
      </c>
      <c r="D330" s="43" t="s">
        <v>29</v>
      </c>
      <c r="E330" s="331">
        <v>3</v>
      </c>
      <c r="F330" s="332"/>
      <c r="G330" s="44">
        <v>19290</v>
      </c>
      <c r="H330" s="45">
        <v>57870</v>
      </c>
    </row>
    <row r="331" spans="1:8" s="74" customFormat="1" x14ac:dyDescent="0.25">
      <c r="A331" s="61"/>
      <c r="B331" s="62"/>
      <c r="C331" s="63" t="s">
        <v>419</v>
      </c>
      <c r="D331" s="62" t="s">
        <v>418</v>
      </c>
      <c r="E331" s="64">
        <v>8</v>
      </c>
      <c r="F331" s="64"/>
      <c r="G331" s="65">
        <v>1543.2</v>
      </c>
      <c r="H331" s="66">
        <v>4630</v>
      </c>
    </row>
    <row r="332" spans="1:8" s="60" customFormat="1" x14ac:dyDescent="0.25">
      <c r="A332" s="54"/>
      <c r="B332" s="55"/>
      <c r="C332" s="56" t="s">
        <v>420</v>
      </c>
      <c r="D332" s="55"/>
      <c r="E332" s="57"/>
      <c r="F332" s="57"/>
      <c r="G332" s="58">
        <v>20833.2</v>
      </c>
      <c r="H332" s="59">
        <v>62500</v>
      </c>
    </row>
    <row r="333" spans="1:8" s="46" customFormat="1" ht="51" x14ac:dyDescent="0.25">
      <c r="A333" s="41" t="s">
        <v>116</v>
      </c>
      <c r="B333" s="42" t="s">
        <v>589</v>
      </c>
      <c r="C333" s="42" t="s">
        <v>133</v>
      </c>
      <c r="D333" s="43" t="s">
        <v>29</v>
      </c>
      <c r="E333" s="331">
        <v>2</v>
      </c>
      <c r="F333" s="332"/>
      <c r="G333" s="44">
        <v>19290</v>
      </c>
      <c r="H333" s="45">
        <v>38580</v>
      </c>
    </row>
    <row r="334" spans="1:8" s="74" customFormat="1" x14ac:dyDescent="0.25">
      <c r="A334" s="61"/>
      <c r="B334" s="62"/>
      <c r="C334" s="63" t="s">
        <v>419</v>
      </c>
      <c r="D334" s="62" t="s">
        <v>418</v>
      </c>
      <c r="E334" s="64">
        <v>8</v>
      </c>
      <c r="F334" s="64"/>
      <c r="G334" s="65">
        <v>1543.2</v>
      </c>
      <c r="H334" s="66">
        <v>3086</v>
      </c>
    </row>
    <row r="335" spans="1:8" s="60" customFormat="1" x14ac:dyDescent="0.25">
      <c r="A335" s="54"/>
      <c r="B335" s="55"/>
      <c r="C335" s="56" t="s">
        <v>420</v>
      </c>
      <c r="D335" s="55"/>
      <c r="E335" s="57"/>
      <c r="F335" s="57"/>
      <c r="G335" s="58">
        <v>20833.2</v>
      </c>
      <c r="H335" s="59">
        <v>41666</v>
      </c>
    </row>
    <row r="336" spans="1:8" s="46" customFormat="1" ht="51" x14ac:dyDescent="0.25">
      <c r="A336" s="41" t="s">
        <v>119</v>
      </c>
      <c r="B336" s="42" t="s">
        <v>590</v>
      </c>
      <c r="C336" s="42" t="s">
        <v>591</v>
      </c>
      <c r="D336" s="43" t="s">
        <v>592</v>
      </c>
      <c r="E336" s="331">
        <v>5</v>
      </c>
      <c r="F336" s="332"/>
      <c r="G336" s="44">
        <v>1696.2</v>
      </c>
      <c r="H336" s="45">
        <v>8481</v>
      </c>
    </row>
    <row r="337" spans="1:8" s="53" customFormat="1" outlineLevel="1" x14ac:dyDescent="0.25">
      <c r="A337" s="47" t="s">
        <v>593</v>
      </c>
      <c r="B337" s="48" t="s">
        <v>19</v>
      </c>
      <c r="C337" s="49" t="s">
        <v>594</v>
      </c>
      <c r="D337" s="48" t="s">
        <v>372</v>
      </c>
      <c r="E337" s="50">
        <v>1.0820000000000001</v>
      </c>
      <c r="F337" s="50">
        <v>5.407</v>
      </c>
      <c r="G337" s="51">
        <v>1333.2</v>
      </c>
      <c r="H337" s="52">
        <v>7209</v>
      </c>
    </row>
    <row r="338" spans="1:8" s="53" customFormat="1" outlineLevel="1" x14ac:dyDescent="0.25">
      <c r="A338" s="61" t="s">
        <v>595</v>
      </c>
      <c r="B338" s="62" t="s">
        <v>26</v>
      </c>
      <c r="C338" s="63" t="s">
        <v>374</v>
      </c>
      <c r="D338" s="62" t="s">
        <v>372</v>
      </c>
      <c r="E338" s="64">
        <v>1.0500000000000001E-2</v>
      </c>
      <c r="F338" s="64">
        <v>5.2499999999999998E-2</v>
      </c>
      <c r="G338" s="65">
        <v>1504.8</v>
      </c>
      <c r="H338" s="66">
        <v>79</v>
      </c>
    </row>
    <row r="339" spans="1:8" s="60" customFormat="1" x14ac:dyDescent="0.25">
      <c r="A339" s="54"/>
      <c r="B339" s="55"/>
      <c r="C339" s="56" t="s">
        <v>375</v>
      </c>
      <c r="D339" s="55"/>
      <c r="E339" s="57"/>
      <c r="F339" s="57"/>
      <c r="G339" s="58">
        <v>1457.66</v>
      </c>
      <c r="H339" s="59">
        <v>7288</v>
      </c>
    </row>
    <row r="340" spans="1:8" s="53" customFormat="1" ht="36" outlineLevel="1" x14ac:dyDescent="0.25">
      <c r="A340" s="61" t="s">
        <v>596</v>
      </c>
      <c r="B340" s="62" t="s">
        <v>383</v>
      </c>
      <c r="C340" s="63" t="s">
        <v>384</v>
      </c>
      <c r="D340" s="62" t="s">
        <v>379</v>
      </c>
      <c r="E340" s="64">
        <v>0.27300000000000002</v>
      </c>
      <c r="F340" s="64">
        <v>1.365</v>
      </c>
      <c r="G340" s="65">
        <v>53</v>
      </c>
      <c r="H340" s="66">
        <v>72</v>
      </c>
    </row>
    <row r="341" spans="1:8" s="53" customFormat="1" outlineLevel="2" x14ac:dyDescent="0.25">
      <c r="A341" s="67"/>
      <c r="B341" s="68" t="s">
        <v>380</v>
      </c>
      <c r="C341" s="69" t="s">
        <v>385</v>
      </c>
      <c r="D341" s="70" t="s">
        <v>372</v>
      </c>
      <c r="E341" s="71" t="s">
        <v>386</v>
      </c>
      <c r="F341" s="71" t="s">
        <v>386</v>
      </c>
      <c r="G341" s="72" t="s">
        <v>386</v>
      </c>
      <c r="H341" s="73" t="s">
        <v>386</v>
      </c>
    </row>
    <row r="342" spans="1:8" s="53" customFormat="1" ht="36" outlineLevel="1" x14ac:dyDescent="0.25">
      <c r="A342" s="61" t="s">
        <v>597</v>
      </c>
      <c r="B342" s="62" t="s">
        <v>391</v>
      </c>
      <c r="C342" s="63" t="s">
        <v>392</v>
      </c>
      <c r="D342" s="62" t="s">
        <v>379</v>
      </c>
      <c r="E342" s="64">
        <v>1.0500000000000001E-2</v>
      </c>
      <c r="F342" s="64">
        <v>5.2499999999999998E-2</v>
      </c>
      <c r="G342" s="65">
        <v>2630</v>
      </c>
      <c r="H342" s="66">
        <v>138</v>
      </c>
    </row>
    <row r="343" spans="1:8" s="53" customFormat="1" outlineLevel="2" x14ac:dyDescent="0.25">
      <c r="A343" s="67"/>
      <c r="B343" s="68" t="s">
        <v>380</v>
      </c>
      <c r="C343" s="69" t="s">
        <v>381</v>
      </c>
      <c r="D343" s="70" t="s">
        <v>372</v>
      </c>
      <c r="E343" s="71">
        <v>1.0500000000000001E-2</v>
      </c>
      <c r="F343" s="71">
        <v>5.2499999999999998E-2</v>
      </c>
      <c r="G343" s="72">
        <v>1254</v>
      </c>
      <c r="H343" s="73">
        <v>65.83</v>
      </c>
    </row>
    <row r="344" spans="1:8" s="60" customFormat="1" x14ac:dyDescent="0.25">
      <c r="A344" s="54"/>
      <c r="B344" s="55"/>
      <c r="C344" s="56" t="s">
        <v>393</v>
      </c>
      <c r="D344" s="55"/>
      <c r="E344" s="57"/>
      <c r="F344" s="57"/>
      <c r="G344" s="58">
        <v>44.72</v>
      </c>
      <c r="H344" s="59">
        <v>224</v>
      </c>
    </row>
    <row r="345" spans="1:8" s="53" customFormat="1" ht="36" outlineLevel="1" x14ac:dyDescent="0.25">
      <c r="A345" s="61" t="s">
        <v>598</v>
      </c>
      <c r="B345" s="62" t="s">
        <v>397</v>
      </c>
      <c r="C345" s="63" t="s">
        <v>77</v>
      </c>
      <c r="D345" s="62" t="s">
        <v>63</v>
      </c>
      <c r="E345" s="64">
        <v>2.0000000000000001E-4</v>
      </c>
      <c r="F345" s="64">
        <v>1E-3</v>
      </c>
      <c r="G345" s="65">
        <v>499537</v>
      </c>
      <c r="H345" s="66">
        <v>500</v>
      </c>
    </row>
    <row r="346" spans="1:8" s="53" customFormat="1" ht="36" outlineLevel="1" x14ac:dyDescent="0.25">
      <c r="A346" s="61" t="s">
        <v>599</v>
      </c>
      <c r="B346" s="62" t="s">
        <v>407</v>
      </c>
      <c r="C346" s="63" t="s">
        <v>80</v>
      </c>
      <c r="D346" s="62" t="s">
        <v>53</v>
      </c>
      <c r="E346" s="64">
        <v>0.246</v>
      </c>
      <c r="F346" s="64">
        <v>1.23</v>
      </c>
      <c r="G346" s="65">
        <v>446</v>
      </c>
      <c r="H346" s="66">
        <v>549</v>
      </c>
    </row>
    <row r="347" spans="1:8" s="60" customFormat="1" x14ac:dyDescent="0.25">
      <c r="A347" s="54"/>
      <c r="B347" s="55"/>
      <c r="C347" s="56" t="s">
        <v>416</v>
      </c>
      <c r="D347" s="55"/>
      <c r="E347" s="57"/>
      <c r="F347" s="57"/>
      <c r="G347" s="58">
        <v>209.62</v>
      </c>
      <c r="H347" s="59">
        <v>1048</v>
      </c>
    </row>
    <row r="348" spans="1:8" s="74" customFormat="1" x14ac:dyDescent="0.25">
      <c r="A348" s="61"/>
      <c r="B348" s="62"/>
      <c r="C348" s="63" t="s">
        <v>417</v>
      </c>
      <c r="D348" s="62" t="s">
        <v>418</v>
      </c>
      <c r="E348" s="64">
        <v>98</v>
      </c>
      <c r="F348" s="64"/>
      <c r="G348" s="65">
        <v>1428.5</v>
      </c>
      <c r="H348" s="66">
        <v>7143</v>
      </c>
    </row>
    <row r="349" spans="1:8" s="74" customFormat="1" x14ac:dyDescent="0.25">
      <c r="A349" s="61"/>
      <c r="B349" s="62"/>
      <c r="C349" s="63" t="s">
        <v>419</v>
      </c>
      <c r="D349" s="62" t="s">
        <v>418</v>
      </c>
      <c r="E349" s="64">
        <v>8</v>
      </c>
      <c r="F349" s="64"/>
      <c r="G349" s="65">
        <v>249.98</v>
      </c>
      <c r="H349" s="66">
        <v>1250</v>
      </c>
    </row>
    <row r="350" spans="1:8" s="60" customFormat="1" x14ac:dyDescent="0.25">
      <c r="A350" s="54"/>
      <c r="B350" s="55"/>
      <c r="C350" s="56" t="s">
        <v>420</v>
      </c>
      <c r="D350" s="55"/>
      <c r="E350" s="57"/>
      <c r="F350" s="57"/>
      <c r="G350" s="58">
        <v>3374.68</v>
      </c>
      <c r="H350" s="59">
        <v>16873</v>
      </c>
    </row>
    <row r="351" spans="1:8" s="46" customFormat="1" ht="51" x14ac:dyDescent="0.25">
      <c r="A351" s="41" t="s">
        <v>122</v>
      </c>
      <c r="B351" s="42" t="s">
        <v>600</v>
      </c>
      <c r="C351" s="42" t="s">
        <v>251</v>
      </c>
      <c r="D351" s="43" t="s">
        <v>49</v>
      </c>
      <c r="E351" s="331">
        <v>3</v>
      </c>
      <c r="F351" s="332"/>
      <c r="G351" s="44">
        <v>564</v>
      </c>
      <c r="H351" s="45">
        <v>1692</v>
      </c>
    </row>
    <row r="352" spans="1:8" s="74" customFormat="1" x14ac:dyDescent="0.25">
      <c r="A352" s="61"/>
      <c r="B352" s="62"/>
      <c r="C352" s="63" t="s">
        <v>419</v>
      </c>
      <c r="D352" s="62" t="s">
        <v>418</v>
      </c>
      <c r="E352" s="64">
        <v>8</v>
      </c>
      <c r="F352" s="64"/>
      <c r="G352" s="65">
        <v>45.12</v>
      </c>
      <c r="H352" s="66">
        <v>135</v>
      </c>
    </row>
    <row r="353" spans="1:8" s="60" customFormat="1" x14ac:dyDescent="0.25">
      <c r="A353" s="54"/>
      <c r="B353" s="55"/>
      <c r="C353" s="56" t="s">
        <v>420</v>
      </c>
      <c r="D353" s="55"/>
      <c r="E353" s="57"/>
      <c r="F353" s="57"/>
      <c r="G353" s="58">
        <v>609.12</v>
      </c>
      <c r="H353" s="59">
        <v>1827</v>
      </c>
    </row>
    <row r="354" spans="1:8" s="46" customFormat="1" ht="51" x14ac:dyDescent="0.25">
      <c r="A354" s="41" t="s">
        <v>125</v>
      </c>
      <c r="B354" s="42" t="s">
        <v>601</v>
      </c>
      <c r="C354" s="42" t="s">
        <v>254</v>
      </c>
      <c r="D354" s="43" t="s">
        <v>49</v>
      </c>
      <c r="E354" s="331">
        <v>2</v>
      </c>
      <c r="F354" s="332"/>
      <c r="G354" s="44">
        <v>761</v>
      </c>
      <c r="H354" s="45">
        <v>1522</v>
      </c>
    </row>
    <row r="355" spans="1:8" s="74" customFormat="1" x14ac:dyDescent="0.25">
      <c r="A355" s="61"/>
      <c r="B355" s="62"/>
      <c r="C355" s="63" t="s">
        <v>419</v>
      </c>
      <c r="D355" s="62" t="s">
        <v>418</v>
      </c>
      <c r="E355" s="64">
        <v>8</v>
      </c>
      <c r="F355" s="64"/>
      <c r="G355" s="65">
        <v>60.88</v>
      </c>
      <c r="H355" s="66">
        <v>122</v>
      </c>
    </row>
    <row r="356" spans="1:8" s="60" customFormat="1" x14ac:dyDescent="0.25">
      <c r="A356" s="54"/>
      <c r="B356" s="55"/>
      <c r="C356" s="56" t="s">
        <v>420</v>
      </c>
      <c r="D356" s="55"/>
      <c r="E356" s="57"/>
      <c r="F356" s="57"/>
      <c r="G356" s="58">
        <v>821.88</v>
      </c>
      <c r="H356" s="59">
        <v>1644</v>
      </c>
    </row>
    <row r="357" spans="1:8" s="46" customFormat="1" ht="76.5" x14ac:dyDescent="0.25">
      <c r="A357" s="41" t="s">
        <v>127</v>
      </c>
      <c r="B357" s="42" t="s">
        <v>602</v>
      </c>
      <c r="C357" s="42" t="s">
        <v>603</v>
      </c>
      <c r="D357" s="43" t="s">
        <v>49</v>
      </c>
      <c r="E357" s="331">
        <v>33</v>
      </c>
      <c r="F357" s="332"/>
      <c r="G357" s="44">
        <v>3598</v>
      </c>
      <c r="H357" s="45">
        <v>118734</v>
      </c>
    </row>
    <row r="358" spans="1:8" s="53" customFormat="1" outlineLevel="1" x14ac:dyDescent="0.25">
      <c r="A358" s="47" t="s">
        <v>604</v>
      </c>
      <c r="B358" s="48" t="s">
        <v>19</v>
      </c>
      <c r="C358" s="49" t="s">
        <v>539</v>
      </c>
      <c r="D358" s="48" t="s">
        <v>372</v>
      </c>
      <c r="E358" s="50">
        <v>2</v>
      </c>
      <c r="F358" s="50">
        <v>66</v>
      </c>
      <c r="G358" s="51">
        <v>1562.4</v>
      </c>
      <c r="H358" s="52">
        <v>103118</v>
      </c>
    </row>
    <row r="359" spans="1:8" s="60" customFormat="1" x14ac:dyDescent="0.25">
      <c r="A359" s="54"/>
      <c r="B359" s="55"/>
      <c r="C359" s="56" t="s">
        <v>375</v>
      </c>
      <c r="D359" s="55"/>
      <c r="E359" s="57"/>
      <c r="F359" s="57"/>
      <c r="G359" s="58">
        <v>3124.8</v>
      </c>
      <c r="H359" s="59">
        <v>103118</v>
      </c>
    </row>
    <row r="360" spans="1:8" s="53" customFormat="1" ht="36" outlineLevel="1" x14ac:dyDescent="0.25">
      <c r="A360" s="61" t="s">
        <v>605</v>
      </c>
      <c r="B360" s="62" t="s">
        <v>388</v>
      </c>
      <c r="C360" s="63" t="s">
        <v>389</v>
      </c>
      <c r="D360" s="62" t="s">
        <v>379</v>
      </c>
      <c r="E360" s="64">
        <v>0.09</v>
      </c>
      <c r="F360" s="64">
        <v>2.97</v>
      </c>
      <c r="G360" s="65">
        <v>198</v>
      </c>
      <c r="H360" s="66">
        <v>588</v>
      </c>
    </row>
    <row r="361" spans="1:8" s="53" customFormat="1" outlineLevel="2" x14ac:dyDescent="0.25">
      <c r="A361" s="67"/>
      <c r="B361" s="68" t="s">
        <v>380</v>
      </c>
      <c r="C361" s="69" t="s">
        <v>385</v>
      </c>
      <c r="D361" s="70" t="s">
        <v>372</v>
      </c>
      <c r="E361" s="71" t="s">
        <v>386</v>
      </c>
      <c r="F361" s="71" t="s">
        <v>386</v>
      </c>
      <c r="G361" s="72" t="s">
        <v>386</v>
      </c>
      <c r="H361" s="73" t="s">
        <v>386</v>
      </c>
    </row>
    <row r="362" spans="1:8" s="53" customFormat="1" ht="36" outlineLevel="1" x14ac:dyDescent="0.25">
      <c r="A362" s="61" t="s">
        <v>606</v>
      </c>
      <c r="B362" s="62" t="s">
        <v>607</v>
      </c>
      <c r="C362" s="63" t="s">
        <v>608</v>
      </c>
      <c r="D362" s="62" t="s">
        <v>379</v>
      </c>
      <c r="E362" s="64">
        <v>0.18</v>
      </c>
      <c r="F362" s="64">
        <v>5.94</v>
      </c>
      <c r="G362" s="65">
        <v>25</v>
      </c>
      <c r="H362" s="66">
        <v>149</v>
      </c>
    </row>
    <row r="363" spans="1:8" s="53" customFormat="1" outlineLevel="2" x14ac:dyDescent="0.25">
      <c r="A363" s="67"/>
      <c r="B363" s="68" t="s">
        <v>380</v>
      </c>
      <c r="C363" s="69" t="s">
        <v>385</v>
      </c>
      <c r="D363" s="70" t="s">
        <v>372</v>
      </c>
      <c r="E363" s="71" t="s">
        <v>386</v>
      </c>
      <c r="F363" s="71" t="s">
        <v>386</v>
      </c>
      <c r="G363" s="72" t="s">
        <v>386</v>
      </c>
      <c r="H363" s="73" t="s">
        <v>386</v>
      </c>
    </row>
    <row r="364" spans="1:8" s="60" customFormat="1" x14ac:dyDescent="0.25">
      <c r="A364" s="54"/>
      <c r="B364" s="55"/>
      <c r="C364" s="56" t="s">
        <v>393</v>
      </c>
      <c r="D364" s="55"/>
      <c r="E364" s="57"/>
      <c r="F364" s="57"/>
      <c r="G364" s="58">
        <v>22.32</v>
      </c>
      <c r="H364" s="59">
        <v>737</v>
      </c>
    </row>
    <row r="365" spans="1:8" s="53" customFormat="1" ht="36" outlineLevel="1" x14ac:dyDescent="0.25">
      <c r="A365" s="61" t="s">
        <v>609</v>
      </c>
      <c r="B365" s="62" t="s">
        <v>610</v>
      </c>
      <c r="C365" s="63" t="s">
        <v>214</v>
      </c>
      <c r="D365" s="62" t="s">
        <v>63</v>
      </c>
      <c r="E365" s="64">
        <v>3.1E-4</v>
      </c>
      <c r="F365" s="64">
        <v>1.023E-2</v>
      </c>
      <c r="G365" s="65">
        <v>547505</v>
      </c>
      <c r="H365" s="66">
        <v>5601</v>
      </c>
    </row>
    <row r="366" spans="1:8" s="53" customFormat="1" ht="36" outlineLevel="1" x14ac:dyDescent="0.25">
      <c r="A366" s="61" t="s">
        <v>611</v>
      </c>
      <c r="B366" s="62" t="s">
        <v>612</v>
      </c>
      <c r="C366" s="63" t="s">
        <v>318</v>
      </c>
      <c r="D366" s="62" t="s">
        <v>53</v>
      </c>
      <c r="E366" s="64">
        <v>0.02</v>
      </c>
      <c r="F366" s="64">
        <v>0.66</v>
      </c>
      <c r="G366" s="65">
        <v>304</v>
      </c>
      <c r="H366" s="66">
        <v>201</v>
      </c>
    </row>
    <row r="367" spans="1:8" s="53" customFormat="1" ht="36" outlineLevel="1" x14ac:dyDescent="0.25">
      <c r="A367" s="61" t="s">
        <v>613</v>
      </c>
      <c r="B367" s="62" t="s">
        <v>614</v>
      </c>
      <c r="C367" s="63" t="s">
        <v>308</v>
      </c>
      <c r="D367" s="62" t="s">
        <v>53</v>
      </c>
      <c r="E367" s="64">
        <v>1.0999999999999999E-2</v>
      </c>
      <c r="F367" s="64">
        <v>0.36299999999999999</v>
      </c>
      <c r="G367" s="65">
        <v>652</v>
      </c>
      <c r="H367" s="66">
        <v>237</v>
      </c>
    </row>
    <row r="368" spans="1:8" s="53" customFormat="1" ht="36" outlineLevel="1" x14ac:dyDescent="0.25">
      <c r="A368" s="61" t="s">
        <v>615</v>
      </c>
      <c r="B368" s="62" t="s">
        <v>616</v>
      </c>
      <c r="C368" s="63" t="s">
        <v>274</v>
      </c>
      <c r="D368" s="62" t="s">
        <v>63</v>
      </c>
      <c r="E368" s="64">
        <v>8.0000000000000007E-5</v>
      </c>
      <c r="F368" s="64">
        <v>2.64E-3</v>
      </c>
      <c r="G368" s="65">
        <v>234278</v>
      </c>
      <c r="H368" s="66">
        <v>618</v>
      </c>
    </row>
    <row r="369" spans="1:8" s="53" customFormat="1" ht="36" outlineLevel="1" x14ac:dyDescent="0.25">
      <c r="A369" s="61" t="s">
        <v>617</v>
      </c>
      <c r="B369" s="62" t="s">
        <v>618</v>
      </c>
      <c r="C369" s="63" t="s">
        <v>233</v>
      </c>
      <c r="D369" s="62" t="s">
        <v>234</v>
      </c>
      <c r="E369" s="64">
        <v>4.1000000000000002E-2</v>
      </c>
      <c r="F369" s="64">
        <v>1.353</v>
      </c>
      <c r="G369" s="65">
        <v>2807</v>
      </c>
      <c r="H369" s="66">
        <v>3798</v>
      </c>
    </row>
    <row r="370" spans="1:8" s="53" customFormat="1" ht="36" outlineLevel="1" x14ac:dyDescent="0.25">
      <c r="A370" s="47" t="s">
        <v>619</v>
      </c>
      <c r="B370" s="48" t="s">
        <v>620</v>
      </c>
      <c r="C370" s="49" t="s">
        <v>227</v>
      </c>
      <c r="D370" s="48" t="s">
        <v>49</v>
      </c>
      <c r="E370" s="50">
        <v>1</v>
      </c>
      <c r="F370" s="50">
        <v>33</v>
      </c>
      <c r="G370" s="51">
        <v>122</v>
      </c>
      <c r="H370" s="52">
        <v>4026</v>
      </c>
    </row>
    <row r="371" spans="1:8" s="53" customFormat="1" ht="36" outlineLevel="1" x14ac:dyDescent="0.25">
      <c r="A371" s="61" t="s">
        <v>621</v>
      </c>
      <c r="B371" s="62" t="s">
        <v>622</v>
      </c>
      <c r="C371" s="63" t="s">
        <v>293</v>
      </c>
      <c r="D371" s="62" t="s">
        <v>63</v>
      </c>
      <c r="E371" s="64">
        <v>2.0000000000000002E-5</v>
      </c>
      <c r="F371" s="64">
        <v>6.6E-4</v>
      </c>
      <c r="G371" s="65">
        <v>603514</v>
      </c>
      <c r="H371" s="66">
        <v>398</v>
      </c>
    </row>
    <row r="372" spans="1:8" s="60" customFormat="1" x14ac:dyDescent="0.25">
      <c r="A372" s="54"/>
      <c r="B372" s="55"/>
      <c r="C372" s="56" t="s">
        <v>416</v>
      </c>
      <c r="D372" s="55"/>
      <c r="E372" s="57"/>
      <c r="F372" s="57"/>
      <c r="G372" s="58">
        <v>450.88</v>
      </c>
      <c r="H372" s="59">
        <v>14879</v>
      </c>
    </row>
    <row r="373" spans="1:8" s="74" customFormat="1" x14ac:dyDescent="0.25">
      <c r="A373" s="61"/>
      <c r="B373" s="62"/>
      <c r="C373" s="63" t="s">
        <v>623</v>
      </c>
      <c r="D373" s="62" t="s">
        <v>418</v>
      </c>
      <c r="E373" s="64">
        <v>72</v>
      </c>
      <c r="F373" s="64"/>
      <c r="G373" s="65">
        <v>2249.86</v>
      </c>
      <c r="H373" s="66">
        <v>74245</v>
      </c>
    </row>
    <row r="374" spans="1:8" s="74" customFormat="1" x14ac:dyDescent="0.25">
      <c r="A374" s="61"/>
      <c r="B374" s="62"/>
      <c r="C374" s="63" t="s">
        <v>419</v>
      </c>
      <c r="D374" s="62" t="s">
        <v>418</v>
      </c>
      <c r="E374" s="64">
        <v>8</v>
      </c>
      <c r="F374" s="64"/>
      <c r="G374" s="65">
        <v>467.83</v>
      </c>
      <c r="H374" s="66">
        <v>15438</v>
      </c>
    </row>
    <row r="375" spans="1:8" s="60" customFormat="1" x14ac:dyDescent="0.25">
      <c r="A375" s="54"/>
      <c r="B375" s="55"/>
      <c r="C375" s="56" t="s">
        <v>420</v>
      </c>
      <c r="D375" s="55"/>
      <c r="E375" s="57"/>
      <c r="F375" s="57"/>
      <c r="G375" s="58">
        <v>6315.68</v>
      </c>
      <c r="H375" s="59">
        <v>208418</v>
      </c>
    </row>
    <row r="376" spans="1:8" s="46" customFormat="1" ht="51" x14ac:dyDescent="0.25">
      <c r="A376" s="41" t="s">
        <v>129</v>
      </c>
      <c r="B376" s="42" t="s">
        <v>624</v>
      </c>
      <c r="C376" s="42" t="s">
        <v>625</v>
      </c>
      <c r="D376" s="43" t="s">
        <v>49</v>
      </c>
      <c r="E376" s="331">
        <v>2</v>
      </c>
      <c r="F376" s="332"/>
      <c r="G376" s="44">
        <v>19622.189999999999</v>
      </c>
      <c r="H376" s="45">
        <v>39244</v>
      </c>
    </row>
    <row r="377" spans="1:8" s="53" customFormat="1" outlineLevel="1" x14ac:dyDescent="0.25">
      <c r="A377" s="47" t="s">
        <v>626</v>
      </c>
      <c r="B377" s="48" t="s">
        <v>19</v>
      </c>
      <c r="C377" s="49" t="s">
        <v>627</v>
      </c>
      <c r="D377" s="48" t="s">
        <v>372</v>
      </c>
      <c r="E377" s="50">
        <v>9</v>
      </c>
      <c r="F377" s="50">
        <v>18</v>
      </c>
      <c r="G377" s="51">
        <v>1155.5999999999999</v>
      </c>
      <c r="H377" s="52">
        <v>20801</v>
      </c>
    </row>
    <row r="378" spans="1:8" s="53" customFormat="1" outlineLevel="1" x14ac:dyDescent="0.25">
      <c r="A378" s="47" t="s">
        <v>628</v>
      </c>
      <c r="B378" s="48" t="s">
        <v>26</v>
      </c>
      <c r="C378" s="49" t="s">
        <v>374</v>
      </c>
      <c r="D378" s="48" t="s">
        <v>372</v>
      </c>
      <c r="E378" s="50">
        <v>2.0179999999999998</v>
      </c>
      <c r="F378" s="50">
        <v>4.0359999999999996</v>
      </c>
      <c r="G378" s="51">
        <v>1798.77</v>
      </c>
      <c r="H378" s="52">
        <v>7260</v>
      </c>
    </row>
    <row r="379" spans="1:8" s="60" customFormat="1" x14ac:dyDescent="0.25">
      <c r="A379" s="54"/>
      <c r="B379" s="55"/>
      <c r="C379" s="56" t="s">
        <v>375</v>
      </c>
      <c r="D379" s="55"/>
      <c r="E379" s="57"/>
      <c r="F379" s="57"/>
      <c r="G379" s="58">
        <v>14030.31</v>
      </c>
      <c r="H379" s="59">
        <v>28061</v>
      </c>
    </row>
    <row r="380" spans="1:8" s="53" customFormat="1" ht="36" outlineLevel="1" x14ac:dyDescent="0.25">
      <c r="A380" s="61" t="s">
        <v>629</v>
      </c>
      <c r="B380" s="62" t="s">
        <v>630</v>
      </c>
      <c r="C380" s="63" t="s">
        <v>631</v>
      </c>
      <c r="D380" s="62" t="s">
        <v>379</v>
      </c>
      <c r="E380" s="64">
        <v>0.04</v>
      </c>
      <c r="F380" s="64">
        <v>0.08</v>
      </c>
      <c r="G380" s="65">
        <v>5182</v>
      </c>
      <c r="H380" s="66">
        <v>415</v>
      </c>
    </row>
    <row r="381" spans="1:8" s="53" customFormat="1" outlineLevel="2" x14ac:dyDescent="0.25">
      <c r="A381" s="67"/>
      <c r="B381" s="68" t="s">
        <v>380</v>
      </c>
      <c r="C381" s="69" t="s">
        <v>381</v>
      </c>
      <c r="D381" s="70" t="s">
        <v>372</v>
      </c>
      <c r="E381" s="71">
        <v>0.04</v>
      </c>
      <c r="F381" s="71">
        <v>0.08</v>
      </c>
      <c r="G381" s="72">
        <v>1791</v>
      </c>
      <c r="H381" s="73">
        <v>143.28</v>
      </c>
    </row>
    <row r="382" spans="1:8" s="53" customFormat="1" ht="36" outlineLevel="1" x14ac:dyDescent="0.25">
      <c r="A382" s="47" t="s">
        <v>632</v>
      </c>
      <c r="B382" s="48" t="s">
        <v>633</v>
      </c>
      <c r="C382" s="49" t="s">
        <v>634</v>
      </c>
      <c r="D382" s="48" t="s">
        <v>379</v>
      </c>
      <c r="E382" s="50">
        <v>1.9379999999999999</v>
      </c>
      <c r="F382" s="50">
        <v>3.8759999999999999</v>
      </c>
      <c r="G382" s="51">
        <v>4285</v>
      </c>
      <c r="H382" s="52">
        <v>16609</v>
      </c>
    </row>
    <row r="383" spans="1:8" s="53" customFormat="1" outlineLevel="2" x14ac:dyDescent="0.25">
      <c r="A383" s="67"/>
      <c r="B383" s="68" t="s">
        <v>380</v>
      </c>
      <c r="C383" s="69" t="s">
        <v>381</v>
      </c>
      <c r="D383" s="70" t="s">
        <v>372</v>
      </c>
      <c r="E383" s="71">
        <v>1.9379999999999999</v>
      </c>
      <c r="F383" s="71">
        <v>3.8759999999999999</v>
      </c>
      <c r="G383" s="72">
        <v>1498</v>
      </c>
      <c r="H383" s="73">
        <v>5806.25</v>
      </c>
    </row>
    <row r="384" spans="1:8" s="53" customFormat="1" ht="36" outlineLevel="1" x14ac:dyDescent="0.25">
      <c r="A384" s="61" t="s">
        <v>635</v>
      </c>
      <c r="B384" s="62" t="s">
        <v>391</v>
      </c>
      <c r="C384" s="63" t="s">
        <v>392</v>
      </c>
      <c r="D384" s="62" t="s">
        <v>379</v>
      </c>
      <c r="E384" s="64">
        <v>0.04</v>
      </c>
      <c r="F384" s="64">
        <v>0.08</v>
      </c>
      <c r="G384" s="65">
        <v>2630</v>
      </c>
      <c r="H384" s="66">
        <v>210</v>
      </c>
    </row>
    <row r="385" spans="1:8" s="53" customFormat="1" outlineLevel="2" x14ac:dyDescent="0.25">
      <c r="A385" s="67"/>
      <c r="B385" s="68" t="s">
        <v>380</v>
      </c>
      <c r="C385" s="69" t="s">
        <v>381</v>
      </c>
      <c r="D385" s="70" t="s">
        <v>372</v>
      </c>
      <c r="E385" s="71">
        <v>0.04</v>
      </c>
      <c r="F385" s="71">
        <v>0.08</v>
      </c>
      <c r="G385" s="72">
        <v>1254</v>
      </c>
      <c r="H385" s="73">
        <v>100.32</v>
      </c>
    </row>
    <row r="386" spans="1:8" s="60" customFormat="1" x14ac:dyDescent="0.25">
      <c r="A386" s="54"/>
      <c r="B386" s="55"/>
      <c r="C386" s="56" t="s">
        <v>393</v>
      </c>
      <c r="D386" s="55"/>
      <c r="E386" s="57"/>
      <c r="F386" s="57"/>
      <c r="G386" s="58">
        <v>9221.7900000000009</v>
      </c>
      <c r="H386" s="59">
        <v>18444</v>
      </c>
    </row>
    <row r="387" spans="1:8" s="74" customFormat="1" x14ac:dyDescent="0.25">
      <c r="A387" s="61"/>
      <c r="B387" s="62"/>
      <c r="C387" s="63" t="s">
        <v>636</v>
      </c>
      <c r="D387" s="62" t="s">
        <v>418</v>
      </c>
      <c r="E387" s="64">
        <v>61</v>
      </c>
      <c r="F387" s="64"/>
      <c r="G387" s="65">
        <v>8558.49</v>
      </c>
      <c r="H387" s="66">
        <v>17117</v>
      </c>
    </row>
    <row r="388" spans="1:8" s="74" customFormat="1" x14ac:dyDescent="0.25">
      <c r="A388" s="61"/>
      <c r="B388" s="62"/>
      <c r="C388" s="63" t="s">
        <v>419</v>
      </c>
      <c r="D388" s="62" t="s">
        <v>418</v>
      </c>
      <c r="E388" s="64">
        <v>8</v>
      </c>
      <c r="F388" s="64"/>
      <c r="G388" s="65">
        <v>2254.4499999999998</v>
      </c>
      <c r="H388" s="66">
        <v>4509</v>
      </c>
    </row>
    <row r="389" spans="1:8" s="60" customFormat="1" x14ac:dyDescent="0.25">
      <c r="A389" s="54"/>
      <c r="B389" s="55"/>
      <c r="C389" s="56" t="s">
        <v>420</v>
      </c>
      <c r="D389" s="55"/>
      <c r="E389" s="57"/>
      <c r="F389" s="57"/>
      <c r="G389" s="58">
        <v>30435.14</v>
      </c>
      <c r="H389" s="59">
        <v>60870</v>
      </c>
    </row>
    <row r="390" spans="1:8" s="46" customFormat="1" ht="51" x14ac:dyDescent="0.25">
      <c r="A390" s="41" t="s">
        <v>132</v>
      </c>
      <c r="B390" s="42" t="s">
        <v>637</v>
      </c>
      <c r="C390" s="42" t="s">
        <v>345</v>
      </c>
      <c r="D390" s="43" t="s">
        <v>49</v>
      </c>
      <c r="E390" s="331">
        <v>2</v>
      </c>
      <c r="F390" s="332"/>
      <c r="G390" s="44">
        <v>29108</v>
      </c>
      <c r="H390" s="45">
        <v>58216</v>
      </c>
    </row>
    <row r="391" spans="1:8" s="46" customFormat="1" ht="76.5" x14ac:dyDescent="0.25">
      <c r="A391" s="41" t="s">
        <v>134</v>
      </c>
      <c r="B391" s="42" t="s">
        <v>638</v>
      </c>
      <c r="C391" s="42" t="s">
        <v>639</v>
      </c>
      <c r="D391" s="43" t="s">
        <v>640</v>
      </c>
      <c r="E391" s="331">
        <v>72.8</v>
      </c>
      <c r="F391" s="332"/>
      <c r="G391" s="44">
        <v>5239.8500000000004</v>
      </c>
      <c r="H391" s="45">
        <v>381461</v>
      </c>
    </row>
    <row r="392" spans="1:8" s="53" customFormat="1" outlineLevel="1" x14ac:dyDescent="0.25">
      <c r="A392" s="61" t="s">
        <v>641</v>
      </c>
      <c r="B392" s="62" t="s">
        <v>19</v>
      </c>
      <c r="C392" s="63" t="s">
        <v>528</v>
      </c>
      <c r="D392" s="62" t="s">
        <v>372</v>
      </c>
      <c r="E392" s="64">
        <v>0.59325000000000006</v>
      </c>
      <c r="F392" s="64">
        <v>43.189</v>
      </c>
      <c r="G392" s="65">
        <v>1309.2</v>
      </c>
      <c r="H392" s="66">
        <v>56543</v>
      </c>
    </row>
    <row r="393" spans="1:8" s="53" customFormat="1" outlineLevel="1" x14ac:dyDescent="0.25">
      <c r="A393" s="61" t="s">
        <v>642</v>
      </c>
      <c r="B393" s="62" t="s">
        <v>26</v>
      </c>
      <c r="C393" s="63" t="s">
        <v>374</v>
      </c>
      <c r="D393" s="62" t="s">
        <v>372</v>
      </c>
      <c r="E393" s="64">
        <v>8.3999999999999995E-3</v>
      </c>
      <c r="F393" s="64">
        <v>0.61151999999999995</v>
      </c>
      <c r="G393" s="65">
        <v>1762.56</v>
      </c>
      <c r="H393" s="66">
        <v>1078</v>
      </c>
    </row>
    <row r="394" spans="1:8" s="60" customFormat="1" x14ac:dyDescent="0.25">
      <c r="A394" s="54"/>
      <c r="B394" s="55"/>
      <c r="C394" s="56" t="s">
        <v>375</v>
      </c>
      <c r="D394" s="55"/>
      <c r="E394" s="57"/>
      <c r="F394" s="57"/>
      <c r="G394" s="58">
        <v>791.49</v>
      </c>
      <c r="H394" s="59">
        <v>57620</v>
      </c>
    </row>
    <row r="395" spans="1:8" s="53" customFormat="1" ht="36" outlineLevel="1" x14ac:dyDescent="0.25">
      <c r="A395" s="61" t="s">
        <v>643</v>
      </c>
      <c r="B395" s="62" t="s">
        <v>377</v>
      </c>
      <c r="C395" s="63" t="s">
        <v>378</v>
      </c>
      <c r="D395" s="62" t="s">
        <v>379</v>
      </c>
      <c r="E395" s="64">
        <v>3.3600000000000001E-3</v>
      </c>
      <c r="F395" s="64">
        <v>0.24460799999999999</v>
      </c>
      <c r="G395" s="65">
        <v>4818</v>
      </c>
      <c r="H395" s="66">
        <v>1179</v>
      </c>
    </row>
    <row r="396" spans="1:8" s="53" customFormat="1" outlineLevel="2" x14ac:dyDescent="0.25">
      <c r="A396" s="67"/>
      <c r="B396" s="68" t="s">
        <v>380</v>
      </c>
      <c r="C396" s="69" t="s">
        <v>381</v>
      </c>
      <c r="D396" s="70" t="s">
        <v>372</v>
      </c>
      <c r="E396" s="71">
        <v>3.3600000000000001E-3</v>
      </c>
      <c r="F396" s="71">
        <v>0.24460799999999999</v>
      </c>
      <c r="G396" s="72">
        <v>1791</v>
      </c>
      <c r="H396" s="73">
        <v>438.09</v>
      </c>
    </row>
    <row r="397" spans="1:8" s="53" customFormat="1" ht="36" outlineLevel="1" x14ac:dyDescent="0.25">
      <c r="A397" s="61" t="s">
        <v>644</v>
      </c>
      <c r="B397" s="62" t="s">
        <v>383</v>
      </c>
      <c r="C397" s="63" t="s">
        <v>384</v>
      </c>
      <c r="D397" s="62" t="s">
        <v>379</v>
      </c>
      <c r="E397" s="64">
        <v>9.2399999999999996E-2</v>
      </c>
      <c r="F397" s="64">
        <v>6.7270000000000003</v>
      </c>
      <c r="G397" s="65">
        <v>53</v>
      </c>
      <c r="H397" s="66">
        <v>357</v>
      </c>
    </row>
    <row r="398" spans="1:8" s="53" customFormat="1" outlineLevel="2" x14ac:dyDescent="0.25">
      <c r="A398" s="67"/>
      <c r="B398" s="68" t="s">
        <v>380</v>
      </c>
      <c r="C398" s="69" t="s">
        <v>385</v>
      </c>
      <c r="D398" s="70" t="s">
        <v>372</v>
      </c>
      <c r="E398" s="71" t="s">
        <v>386</v>
      </c>
      <c r="F398" s="71" t="s">
        <v>386</v>
      </c>
      <c r="G398" s="72" t="s">
        <v>386</v>
      </c>
      <c r="H398" s="73" t="s">
        <v>386</v>
      </c>
    </row>
    <row r="399" spans="1:8" s="53" customFormat="1" ht="36" outlineLevel="1" x14ac:dyDescent="0.25">
      <c r="A399" s="61" t="s">
        <v>645</v>
      </c>
      <c r="B399" s="62" t="s">
        <v>646</v>
      </c>
      <c r="C399" s="63" t="s">
        <v>647</v>
      </c>
      <c r="D399" s="62" t="s">
        <v>379</v>
      </c>
      <c r="E399" s="64">
        <v>1.0499999999999999E-3</v>
      </c>
      <c r="F399" s="64">
        <v>7.6439999999999994E-2</v>
      </c>
      <c r="G399" s="65">
        <v>61</v>
      </c>
      <c r="H399" s="66">
        <v>5</v>
      </c>
    </row>
    <row r="400" spans="1:8" s="53" customFormat="1" outlineLevel="2" x14ac:dyDescent="0.25">
      <c r="A400" s="67"/>
      <c r="B400" s="68" t="s">
        <v>380</v>
      </c>
      <c r="C400" s="69" t="s">
        <v>385</v>
      </c>
      <c r="D400" s="70" t="s">
        <v>372</v>
      </c>
      <c r="E400" s="71" t="s">
        <v>386</v>
      </c>
      <c r="F400" s="71" t="s">
        <v>386</v>
      </c>
      <c r="G400" s="72" t="s">
        <v>386</v>
      </c>
      <c r="H400" s="73" t="s">
        <v>386</v>
      </c>
    </row>
    <row r="401" spans="1:8" s="53" customFormat="1" ht="36" outlineLevel="1" x14ac:dyDescent="0.25">
      <c r="A401" s="61" t="s">
        <v>648</v>
      </c>
      <c r="B401" s="62" t="s">
        <v>388</v>
      </c>
      <c r="C401" s="63" t="s">
        <v>389</v>
      </c>
      <c r="D401" s="62" t="s">
        <v>379</v>
      </c>
      <c r="E401" s="64">
        <v>1.1235E-2</v>
      </c>
      <c r="F401" s="64">
        <v>0.81790799999999997</v>
      </c>
      <c r="G401" s="65">
        <v>198</v>
      </c>
      <c r="H401" s="66">
        <v>162</v>
      </c>
    </row>
    <row r="402" spans="1:8" s="53" customFormat="1" outlineLevel="2" x14ac:dyDescent="0.25">
      <c r="A402" s="67"/>
      <c r="B402" s="68" t="s">
        <v>380</v>
      </c>
      <c r="C402" s="69" t="s">
        <v>385</v>
      </c>
      <c r="D402" s="70" t="s">
        <v>372</v>
      </c>
      <c r="E402" s="71" t="s">
        <v>386</v>
      </c>
      <c r="F402" s="71" t="s">
        <v>386</v>
      </c>
      <c r="G402" s="72" t="s">
        <v>386</v>
      </c>
      <c r="H402" s="73" t="s">
        <v>386</v>
      </c>
    </row>
    <row r="403" spans="1:8" s="53" customFormat="1" ht="36" outlineLevel="1" x14ac:dyDescent="0.25">
      <c r="A403" s="61" t="s">
        <v>649</v>
      </c>
      <c r="B403" s="62" t="s">
        <v>391</v>
      </c>
      <c r="C403" s="63" t="s">
        <v>392</v>
      </c>
      <c r="D403" s="62" t="s">
        <v>379</v>
      </c>
      <c r="E403" s="64">
        <v>5.0400000000000002E-3</v>
      </c>
      <c r="F403" s="64">
        <v>0.36691200000000002</v>
      </c>
      <c r="G403" s="65">
        <v>2630</v>
      </c>
      <c r="H403" s="66">
        <v>965</v>
      </c>
    </row>
    <row r="404" spans="1:8" s="53" customFormat="1" outlineLevel="2" x14ac:dyDescent="0.25">
      <c r="A404" s="67"/>
      <c r="B404" s="68" t="s">
        <v>380</v>
      </c>
      <c r="C404" s="69" t="s">
        <v>381</v>
      </c>
      <c r="D404" s="70" t="s">
        <v>372</v>
      </c>
      <c r="E404" s="71">
        <v>5.0400000000000002E-3</v>
      </c>
      <c r="F404" s="71">
        <v>0.36691200000000002</v>
      </c>
      <c r="G404" s="72">
        <v>1254</v>
      </c>
      <c r="H404" s="73">
        <v>460.11</v>
      </c>
    </row>
    <row r="405" spans="1:8" s="60" customFormat="1" x14ac:dyDescent="0.25">
      <c r="A405" s="54"/>
      <c r="B405" s="55"/>
      <c r="C405" s="56" t="s">
        <v>393</v>
      </c>
      <c r="D405" s="55"/>
      <c r="E405" s="57"/>
      <c r="F405" s="57"/>
      <c r="G405" s="58">
        <v>39.1</v>
      </c>
      <c r="H405" s="59">
        <v>2846</v>
      </c>
    </row>
    <row r="406" spans="1:8" s="53" customFormat="1" ht="36" outlineLevel="1" x14ac:dyDescent="0.25">
      <c r="A406" s="61" t="s">
        <v>650</v>
      </c>
      <c r="B406" s="62" t="s">
        <v>651</v>
      </c>
      <c r="C406" s="63" t="s">
        <v>197</v>
      </c>
      <c r="D406" s="62" t="s">
        <v>53</v>
      </c>
      <c r="E406" s="64">
        <v>2.9600000000000001E-2</v>
      </c>
      <c r="F406" s="64">
        <v>2.1549999999999998</v>
      </c>
      <c r="G406" s="65">
        <v>339</v>
      </c>
      <c r="H406" s="66">
        <v>731</v>
      </c>
    </row>
    <row r="407" spans="1:8" s="53" customFormat="1" ht="36" outlineLevel="1" x14ac:dyDescent="0.25">
      <c r="A407" s="61" t="s">
        <v>652</v>
      </c>
      <c r="B407" s="62" t="s">
        <v>397</v>
      </c>
      <c r="C407" s="63" t="s">
        <v>77</v>
      </c>
      <c r="D407" s="62" t="s">
        <v>63</v>
      </c>
      <c r="E407" s="64">
        <v>1.2999999999999999E-4</v>
      </c>
      <c r="F407" s="64">
        <v>9.4640000000000002E-3</v>
      </c>
      <c r="G407" s="65">
        <v>499537</v>
      </c>
      <c r="H407" s="66">
        <v>4728</v>
      </c>
    </row>
    <row r="408" spans="1:8" s="53" customFormat="1" ht="36" outlineLevel="1" x14ac:dyDescent="0.25">
      <c r="A408" s="61" t="s">
        <v>653</v>
      </c>
      <c r="B408" s="62" t="s">
        <v>654</v>
      </c>
      <c r="C408" s="63" t="s">
        <v>150</v>
      </c>
      <c r="D408" s="62" t="s">
        <v>63</v>
      </c>
      <c r="E408" s="64">
        <v>1.4E-5</v>
      </c>
      <c r="F408" s="64">
        <v>1.0189999999999999E-3</v>
      </c>
      <c r="G408" s="65">
        <v>2403158</v>
      </c>
      <c r="H408" s="66">
        <v>2449</v>
      </c>
    </row>
    <row r="409" spans="1:8" s="53" customFormat="1" ht="36" outlineLevel="1" x14ac:dyDescent="0.25">
      <c r="A409" s="61" t="s">
        <v>655</v>
      </c>
      <c r="B409" s="62" t="s">
        <v>405</v>
      </c>
      <c r="C409" s="63" t="s">
        <v>224</v>
      </c>
      <c r="D409" s="62" t="s">
        <v>63</v>
      </c>
      <c r="E409" s="64">
        <v>3.0000000000000001E-6</v>
      </c>
      <c r="F409" s="64">
        <v>1.9699999999999999E-4</v>
      </c>
      <c r="G409" s="65">
        <v>206086</v>
      </c>
      <c r="H409" s="66">
        <v>41</v>
      </c>
    </row>
    <row r="410" spans="1:8" s="53" customFormat="1" ht="36" outlineLevel="1" x14ac:dyDescent="0.25">
      <c r="A410" s="61" t="s">
        <v>656</v>
      </c>
      <c r="B410" s="62" t="s">
        <v>407</v>
      </c>
      <c r="C410" s="63" t="s">
        <v>80</v>
      </c>
      <c r="D410" s="62" t="s">
        <v>53</v>
      </c>
      <c r="E410" s="64">
        <v>0.1298</v>
      </c>
      <c r="F410" s="64">
        <v>9.4489999999999998</v>
      </c>
      <c r="G410" s="65">
        <v>446</v>
      </c>
      <c r="H410" s="66">
        <v>4214</v>
      </c>
    </row>
    <row r="411" spans="1:8" s="53" customFormat="1" ht="36" outlineLevel="1" x14ac:dyDescent="0.25">
      <c r="A411" s="47" t="s">
        <v>657</v>
      </c>
      <c r="B411" s="48" t="s">
        <v>658</v>
      </c>
      <c r="C411" s="49" t="s">
        <v>35</v>
      </c>
      <c r="D411" s="48" t="s">
        <v>22</v>
      </c>
      <c r="E411" s="50">
        <v>1</v>
      </c>
      <c r="F411" s="50">
        <v>72.8</v>
      </c>
      <c r="G411" s="51">
        <v>4257</v>
      </c>
      <c r="H411" s="52">
        <v>309910</v>
      </c>
    </row>
    <row r="412" spans="1:8" s="60" customFormat="1" x14ac:dyDescent="0.25">
      <c r="A412" s="54"/>
      <c r="B412" s="55"/>
      <c r="C412" s="56" t="s">
        <v>416</v>
      </c>
      <c r="D412" s="55"/>
      <c r="E412" s="57"/>
      <c r="F412" s="57"/>
      <c r="G412" s="58">
        <v>4424.07</v>
      </c>
      <c r="H412" s="59">
        <v>322072</v>
      </c>
    </row>
    <row r="413" spans="1:8" s="74" customFormat="1" x14ac:dyDescent="0.25">
      <c r="A413" s="61"/>
      <c r="B413" s="62"/>
      <c r="C413" s="63" t="s">
        <v>417</v>
      </c>
      <c r="D413" s="62" t="s">
        <v>418</v>
      </c>
      <c r="E413" s="64">
        <v>98</v>
      </c>
      <c r="F413" s="64"/>
      <c r="G413" s="65">
        <v>775.66</v>
      </c>
      <c r="H413" s="66">
        <v>56468</v>
      </c>
    </row>
    <row r="414" spans="1:8" s="74" customFormat="1" x14ac:dyDescent="0.25">
      <c r="A414" s="61"/>
      <c r="B414" s="62"/>
      <c r="C414" s="63" t="s">
        <v>419</v>
      </c>
      <c r="D414" s="62" t="s">
        <v>418</v>
      </c>
      <c r="E414" s="64">
        <v>8</v>
      </c>
      <c r="F414" s="64"/>
      <c r="G414" s="65">
        <v>481.24</v>
      </c>
      <c r="H414" s="66">
        <v>35034</v>
      </c>
    </row>
    <row r="415" spans="1:8" s="60" customFormat="1" x14ac:dyDescent="0.25">
      <c r="A415" s="54"/>
      <c r="B415" s="55"/>
      <c r="C415" s="56" t="s">
        <v>420</v>
      </c>
      <c r="D415" s="55"/>
      <c r="E415" s="57"/>
      <c r="F415" s="57"/>
      <c r="G415" s="58">
        <v>6496.74</v>
      </c>
      <c r="H415" s="59">
        <v>472963</v>
      </c>
    </row>
    <row r="416" spans="1:8" s="46" customFormat="1" ht="76.5" x14ac:dyDescent="0.25">
      <c r="A416" s="41" t="s">
        <v>136</v>
      </c>
      <c r="B416" s="42" t="s">
        <v>659</v>
      </c>
      <c r="C416" s="42" t="s">
        <v>660</v>
      </c>
      <c r="D416" s="43" t="s">
        <v>640</v>
      </c>
      <c r="E416" s="331">
        <v>43.2</v>
      </c>
      <c r="F416" s="332"/>
      <c r="G416" s="44">
        <v>4545.7299999999996</v>
      </c>
      <c r="H416" s="45">
        <v>196375</v>
      </c>
    </row>
    <row r="417" spans="1:8" s="53" customFormat="1" outlineLevel="1" x14ac:dyDescent="0.25">
      <c r="A417" s="61" t="s">
        <v>661</v>
      </c>
      <c r="B417" s="62" t="s">
        <v>19</v>
      </c>
      <c r="C417" s="63" t="s">
        <v>528</v>
      </c>
      <c r="D417" s="62" t="s">
        <v>372</v>
      </c>
      <c r="E417" s="64">
        <v>0.71714999999999995</v>
      </c>
      <c r="F417" s="64">
        <v>30.981000000000002</v>
      </c>
      <c r="G417" s="65">
        <v>1309.2</v>
      </c>
      <c r="H417" s="66">
        <v>40560</v>
      </c>
    </row>
    <row r="418" spans="1:8" s="53" customFormat="1" outlineLevel="1" x14ac:dyDescent="0.25">
      <c r="A418" s="61" t="s">
        <v>662</v>
      </c>
      <c r="B418" s="62" t="s">
        <v>26</v>
      </c>
      <c r="C418" s="63" t="s">
        <v>374</v>
      </c>
      <c r="D418" s="62" t="s">
        <v>372</v>
      </c>
      <c r="E418" s="64">
        <v>7.9799999999999992E-3</v>
      </c>
      <c r="F418" s="64">
        <v>0.34473599999999999</v>
      </c>
      <c r="G418" s="65">
        <v>1767.65</v>
      </c>
      <c r="H418" s="66">
        <v>609</v>
      </c>
    </row>
    <row r="419" spans="1:8" s="60" customFormat="1" x14ac:dyDescent="0.25">
      <c r="A419" s="54"/>
      <c r="B419" s="55"/>
      <c r="C419" s="56" t="s">
        <v>375</v>
      </c>
      <c r="D419" s="55"/>
      <c r="E419" s="57"/>
      <c r="F419" s="57"/>
      <c r="G419" s="58">
        <v>953</v>
      </c>
      <c r="H419" s="59">
        <v>41170</v>
      </c>
    </row>
    <row r="420" spans="1:8" s="53" customFormat="1" ht="36" outlineLevel="1" x14ac:dyDescent="0.25">
      <c r="A420" s="61" t="s">
        <v>663</v>
      </c>
      <c r="B420" s="62" t="s">
        <v>377</v>
      </c>
      <c r="C420" s="63" t="s">
        <v>378</v>
      </c>
      <c r="D420" s="62" t="s">
        <v>379</v>
      </c>
      <c r="E420" s="64">
        <v>3.2550000000000001E-3</v>
      </c>
      <c r="F420" s="64">
        <v>0.14061599999999999</v>
      </c>
      <c r="G420" s="65">
        <v>4818</v>
      </c>
      <c r="H420" s="66">
        <v>677</v>
      </c>
    </row>
    <row r="421" spans="1:8" s="53" customFormat="1" outlineLevel="2" x14ac:dyDescent="0.25">
      <c r="A421" s="67"/>
      <c r="B421" s="68" t="s">
        <v>380</v>
      </c>
      <c r="C421" s="69" t="s">
        <v>381</v>
      </c>
      <c r="D421" s="70" t="s">
        <v>372</v>
      </c>
      <c r="E421" s="71">
        <v>3.2550000000000001E-3</v>
      </c>
      <c r="F421" s="71">
        <v>0.14061599999999999</v>
      </c>
      <c r="G421" s="72">
        <v>1791</v>
      </c>
      <c r="H421" s="73">
        <v>251.84</v>
      </c>
    </row>
    <row r="422" spans="1:8" s="53" customFormat="1" ht="36" outlineLevel="1" x14ac:dyDescent="0.25">
      <c r="A422" s="61" t="s">
        <v>664</v>
      </c>
      <c r="B422" s="62" t="s">
        <v>383</v>
      </c>
      <c r="C422" s="63" t="s">
        <v>384</v>
      </c>
      <c r="D422" s="62" t="s">
        <v>379</v>
      </c>
      <c r="E422" s="64">
        <v>0.10552499999999999</v>
      </c>
      <c r="F422" s="64">
        <v>4.5590000000000002</v>
      </c>
      <c r="G422" s="65">
        <v>53</v>
      </c>
      <c r="H422" s="66">
        <v>242</v>
      </c>
    </row>
    <row r="423" spans="1:8" s="53" customFormat="1" outlineLevel="2" x14ac:dyDescent="0.25">
      <c r="A423" s="67"/>
      <c r="B423" s="68" t="s">
        <v>380</v>
      </c>
      <c r="C423" s="69" t="s">
        <v>385</v>
      </c>
      <c r="D423" s="70" t="s">
        <v>372</v>
      </c>
      <c r="E423" s="71" t="s">
        <v>386</v>
      </c>
      <c r="F423" s="71" t="s">
        <v>386</v>
      </c>
      <c r="G423" s="72" t="s">
        <v>386</v>
      </c>
      <c r="H423" s="73" t="s">
        <v>386</v>
      </c>
    </row>
    <row r="424" spans="1:8" s="53" customFormat="1" ht="36" outlineLevel="1" x14ac:dyDescent="0.25">
      <c r="A424" s="61" t="s">
        <v>665</v>
      </c>
      <c r="B424" s="62" t="s">
        <v>646</v>
      </c>
      <c r="C424" s="63" t="s">
        <v>647</v>
      </c>
      <c r="D424" s="62" t="s">
        <v>379</v>
      </c>
      <c r="E424" s="64">
        <v>2.0999999999999999E-3</v>
      </c>
      <c r="F424" s="64">
        <v>9.0719999999999995E-2</v>
      </c>
      <c r="G424" s="65">
        <v>61</v>
      </c>
      <c r="H424" s="66">
        <v>6</v>
      </c>
    </row>
    <row r="425" spans="1:8" s="53" customFormat="1" outlineLevel="2" x14ac:dyDescent="0.25">
      <c r="A425" s="67"/>
      <c r="B425" s="68" t="s">
        <v>380</v>
      </c>
      <c r="C425" s="69" t="s">
        <v>385</v>
      </c>
      <c r="D425" s="70" t="s">
        <v>372</v>
      </c>
      <c r="E425" s="71" t="s">
        <v>386</v>
      </c>
      <c r="F425" s="71" t="s">
        <v>386</v>
      </c>
      <c r="G425" s="72" t="s">
        <v>386</v>
      </c>
      <c r="H425" s="73" t="s">
        <v>386</v>
      </c>
    </row>
    <row r="426" spans="1:8" s="53" customFormat="1" ht="36" outlineLevel="1" x14ac:dyDescent="0.25">
      <c r="A426" s="61" t="s">
        <v>666</v>
      </c>
      <c r="B426" s="62" t="s">
        <v>388</v>
      </c>
      <c r="C426" s="63" t="s">
        <v>389</v>
      </c>
      <c r="D426" s="62" t="s">
        <v>379</v>
      </c>
      <c r="E426" s="64">
        <v>1.3755E-2</v>
      </c>
      <c r="F426" s="64">
        <v>0.59421599999999997</v>
      </c>
      <c r="G426" s="65">
        <v>198</v>
      </c>
      <c r="H426" s="66">
        <v>118</v>
      </c>
    </row>
    <row r="427" spans="1:8" s="53" customFormat="1" outlineLevel="2" x14ac:dyDescent="0.25">
      <c r="A427" s="67"/>
      <c r="B427" s="68" t="s">
        <v>380</v>
      </c>
      <c r="C427" s="69" t="s">
        <v>385</v>
      </c>
      <c r="D427" s="70" t="s">
        <v>372</v>
      </c>
      <c r="E427" s="71" t="s">
        <v>386</v>
      </c>
      <c r="F427" s="71" t="s">
        <v>386</v>
      </c>
      <c r="G427" s="72" t="s">
        <v>386</v>
      </c>
      <c r="H427" s="73" t="s">
        <v>386</v>
      </c>
    </row>
    <row r="428" spans="1:8" s="53" customFormat="1" ht="36" outlineLevel="1" x14ac:dyDescent="0.25">
      <c r="A428" s="61" t="s">
        <v>667</v>
      </c>
      <c r="B428" s="62" t="s">
        <v>391</v>
      </c>
      <c r="C428" s="63" t="s">
        <v>392</v>
      </c>
      <c r="D428" s="62" t="s">
        <v>379</v>
      </c>
      <c r="E428" s="64">
        <v>4.725E-3</v>
      </c>
      <c r="F428" s="64">
        <v>0.20412</v>
      </c>
      <c r="G428" s="65">
        <v>2630</v>
      </c>
      <c r="H428" s="66">
        <v>537</v>
      </c>
    </row>
    <row r="429" spans="1:8" s="53" customFormat="1" outlineLevel="2" x14ac:dyDescent="0.25">
      <c r="A429" s="67"/>
      <c r="B429" s="68" t="s">
        <v>380</v>
      </c>
      <c r="C429" s="69" t="s">
        <v>381</v>
      </c>
      <c r="D429" s="70" t="s">
        <v>372</v>
      </c>
      <c r="E429" s="71">
        <v>4.725E-3</v>
      </c>
      <c r="F429" s="71">
        <v>0.20412</v>
      </c>
      <c r="G429" s="72">
        <v>1254</v>
      </c>
      <c r="H429" s="73">
        <v>255.97</v>
      </c>
    </row>
    <row r="430" spans="1:8" s="60" customFormat="1" x14ac:dyDescent="0.25">
      <c r="A430" s="54"/>
      <c r="B430" s="55"/>
      <c r="C430" s="56" t="s">
        <v>393</v>
      </c>
      <c r="D430" s="55"/>
      <c r="E430" s="57"/>
      <c r="F430" s="57"/>
      <c r="G430" s="58">
        <v>38.9</v>
      </c>
      <c r="H430" s="59">
        <v>1681</v>
      </c>
    </row>
    <row r="431" spans="1:8" s="53" customFormat="1" ht="36" outlineLevel="1" x14ac:dyDescent="0.25">
      <c r="A431" s="61" t="s">
        <v>668</v>
      </c>
      <c r="B431" s="62" t="s">
        <v>651</v>
      </c>
      <c r="C431" s="63" t="s">
        <v>197</v>
      </c>
      <c r="D431" s="62" t="s">
        <v>53</v>
      </c>
      <c r="E431" s="64">
        <v>1.67E-2</v>
      </c>
      <c r="F431" s="64">
        <v>0.72143999999999997</v>
      </c>
      <c r="G431" s="65">
        <v>339</v>
      </c>
      <c r="H431" s="66">
        <v>245</v>
      </c>
    </row>
    <row r="432" spans="1:8" s="53" customFormat="1" ht="36" outlineLevel="1" x14ac:dyDescent="0.25">
      <c r="A432" s="61" t="s">
        <v>669</v>
      </c>
      <c r="B432" s="62" t="s">
        <v>397</v>
      </c>
      <c r="C432" s="63" t="s">
        <v>77</v>
      </c>
      <c r="D432" s="62" t="s">
        <v>63</v>
      </c>
      <c r="E432" s="64">
        <v>9.7999999999999997E-5</v>
      </c>
      <c r="F432" s="64">
        <v>4.2339999999999999E-3</v>
      </c>
      <c r="G432" s="65">
        <v>499537</v>
      </c>
      <c r="H432" s="66">
        <v>2115</v>
      </c>
    </row>
    <row r="433" spans="1:8" s="53" customFormat="1" ht="36" outlineLevel="1" x14ac:dyDescent="0.25">
      <c r="A433" s="61" t="s">
        <v>670</v>
      </c>
      <c r="B433" s="62" t="s">
        <v>654</v>
      </c>
      <c r="C433" s="63" t="s">
        <v>150</v>
      </c>
      <c r="D433" s="62" t="s">
        <v>63</v>
      </c>
      <c r="E433" s="64">
        <v>1.1E-5</v>
      </c>
      <c r="F433" s="64">
        <v>4.75E-4</v>
      </c>
      <c r="G433" s="65">
        <v>2403158</v>
      </c>
      <c r="H433" s="66">
        <v>1142</v>
      </c>
    </row>
    <row r="434" spans="1:8" s="53" customFormat="1" ht="36" outlineLevel="1" x14ac:dyDescent="0.25">
      <c r="A434" s="61" t="s">
        <v>671</v>
      </c>
      <c r="B434" s="62" t="s">
        <v>405</v>
      </c>
      <c r="C434" s="63" t="s">
        <v>224</v>
      </c>
      <c r="D434" s="62" t="s">
        <v>63</v>
      </c>
      <c r="E434" s="64">
        <v>3.0000000000000001E-6</v>
      </c>
      <c r="F434" s="64">
        <v>1.4300000000000001E-4</v>
      </c>
      <c r="G434" s="65">
        <v>206086</v>
      </c>
      <c r="H434" s="66">
        <v>29</v>
      </c>
    </row>
    <row r="435" spans="1:8" s="53" customFormat="1" ht="36" outlineLevel="1" x14ac:dyDescent="0.25">
      <c r="A435" s="61" t="s">
        <v>672</v>
      </c>
      <c r="B435" s="62" t="s">
        <v>407</v>
      </c>
      <c r="C435" s="63" t="s">
        <v>80</v>
      </c>
      <c r="D435" s="62" t="s">
        <v>53</v>
      </c>
      <c r="E435" s="64">
        <v>9.9099999999999994E-2</v>
      </c>
      <c r="F435" s="64">
        <v>4.2809999999999997</v>
      </c>
      <c r="G435" s="65">
        <v>446</v>
      </c>
      <c r="H435" s="66">
        <v>1909</v>
      </c>
    </row>
    <row r="436" spans="1:8" s="53" customFormat="1" ht="36" outlineLevel="1" x14ac:dyDescent="0.25">
      <c r="A436" s="47" t="s">
        <v>673</v>
      </c>
      <c r="B436" s="48" t="s">
        <v>674</v>
      </c>
      <c r="C436" s="49" t="s">
        <v>25</v>
      </c>
      <c r="D436" s="48" t="s">
        <v>22</v>
      </c>
      <c r="E436" s="50">
        <v>1</v>
      </c>
      <c r="F436" s="50">
        <v>43.2</v>
      </c>
      <c r="G436" s="51">
        <v>3442</v>
      </c>
      <c r="H436" s="52">
        <v>148694</v>
      </c>
    </row>
    <row r="437" spans="1:8" s="60" customFormat="1" x14ac:dyDescent="0.25">
      <c r="A437" s="54"/>
      <c r="B437" s="55"/>
      <c r="C437" s="56" t="s">
        <v>416</v>
      </c>
      <c r="D437" s="55"/>
      <c r="E437" s="57"/>
      <c r="F437" s="57"/>
      <c r="G437" s="58">
        <v>3567.93</v>
      </c>
      <c r="H437" s="59">
        <v>154135</v>
      </c>
    </row>
    <row r="438" spans="1:8" s="74" customFormat="1" x14ac:dyDescent="0.25">
      <c r="A438" s="61"/>
      <c r="B438" s="62"/>
      <c r="C438" s="63" t="s">
        <v>417</v>
      </c>
      <c r="D438" s="62" t="s">
        <v>418</v>
      </c>
      <c r="E438" s="64">
        <v>98</v>
      </c>
      <c r="F438" s="64"/>
      <c r="G438" s="65">
        <v>933.94</v>
      </c>
      <c r="H438" s="66">
        <v>40346</v>
      </c>
    </row>
    <row r="439" spans="1:8" s="74" customFormat="1" x14ac:dyDescent="0.25">
      <c r="A439" s="61"/>
      <c r="B439" s="62"/>
      <c r="C439" s="63" t="s">
        <v>419</v>
      </c>
      <c r="D439" s="62" t="s">
        <v>418</v>
      </c>
      <c r="E439" s="64">
        <v>8</v>
      </c>
      <c r="F439" s="64"/>
      <c r="G439" s="65">
        <v>438.37</v>
      </c>
      <c r="H439" s="66">
        <v>18938</v>
      </c>
    </row>
    <row r="440" spans="1:8" s="60" customFormat="1" x14ac:dyDescent="0.25">
      <c r="A440" s="54"/>
      <c r="B440" s="55"/>
      <c r="C440" s="56" t="s">
        <v>420</v>
      </c>
      <c r="D440" s="55"/>
      <c r="E440" s="57"/>
      <c r="F440" s="57"/>
      <c r="G440" s="58">
        <v>5918.04</v>
      </c>
      <c r="H440" s="59">
        <v>255659</v>
      </c>
    </row>
    <row r="441" spans="1:8" s="46" customFormat="1" ht="76.5" x14ac:dyDescent="0.25">
      <c r="A441" s="41" t="s">
        <v>140</v>
      </c>
      <c r="B441" s="42" t="s">
        <v>675</v>
      </c>
      <c r="C441" s="42" t="s">
        <v>676</v>
      </c>
      <c r="D441" s="43" t="s">
        <v>640</v>
      </c>
      <c r="E441" s="331">
        <v>86</v>
      </c>
      <c r="F441" s="332"/>
      <c r="G441" s="44">
        <v>4604.43</v>
      </c>
      <c r="H441" s="45">
        <v>395981</v>
      </c>
    </row>
    <row r="442" spans="1:8" s="53" customFormat="1" outlineLevel="1" x14ac:dyDescent="0.25">
      <c r="A442" s="61" t="s">
        <v>677</v>
      </c>
      <c r="B442" s="62" t="s">
        <v>19</v>
      </c>
      <c r="C442" s="63" t="s">
        <v>528</v>
      </c>
      <c r="D442" s="62" t="s">
        <v>372</v>
      </c>
      <c r="E442" s="64">
        <v>0.77910000000000001</v>
      </c>
      <c r="F442" s="64">
        <v>67.003</v>
      </c>
      <c r="G442" s="65">
        <v>1309.2</v>
      </c>
      <c r="H442" s="66">
        <v>87720</v>
      </c>
    </row>
    <row r="443" spans="1:8" s="53" customFormat="1" outlineLevel="1" x14ac:dyDescent="0.25">
      <c r="A443" s="61" t="s">
        <v>678</v>
      </c>
      <c r="B443" s="62" t="s">
        <v>26</v>
      </c>
      <c r="C443" s="63" t="s">
        <v>374</v>
      </c>
      <c r="D443" s="62" t="s">
        <v>372</v>
      </c>
      <c r="E443" s="64">
        <v>7.4549999999999998E-3</v>
      </c>
      <c r="F443" s="64">
        <v>0.64112999999999998</v>
      </c>
      <c r="G443" s="65">
        <v>1758.93</v>
      </c>
      <c r="H443" s="66">
        <v>1128</v>
      </c>
    </row>
    <row r="444" spans="1:8" s="60" customFormat="1" x14ac:dyDescent="0.25">
      <c r="A444" s="54"/>
      <c r="B444" s="55"/>
      <c r="C444" s="56" t="s">
        <v>375</v>
      </c>
      <c r="D444" s="55"/>
      <c r="E444" s="57"/>
      <c r="F444" s="57"/>
      <c r="G444" s="58">
        <v>1033.1099999999999</v>
      </c>
      <c r="H444" s="59">
        <v>88848</v>
      </c>
    </row>
    <row r="445" spans="1:8" s="53" customFormat="1" ht="36" outlineLevel="1" x14ac:dyDescent="0.25">
      <c r="A445" s="61" t="s">
        <v>679</v>
      </c>
      <c r="B445" s="62" t="s">
        <v>377</v>
      </c>
      <c r="C445" s="63" t="s">
        <v>378</v>
      </c>
      <c r="D445" s="62" t="s">
        <v>379</v>
      </c>
      <c r="E445" s="64">
        <v>2.9399999999999999E-3</v>
      </c>
      <c r="F445" s="64">
        <v>0.25284000000000001</v>
      </c>
      <c r="G445" s="65">
        <v>4818</v>
      </c>
      <c r="H445" s="66">
        <v>1218</v>
      </c>
    </row>
    <row r="446" spans="1:8" s="53" customFormat="1" outlineLevel="2" x14ac:dyDescent="0.25">
      <c r="A446" s="67"/>
      <c r="B446" s="68" t="s">
        <v>380</v>
      </c>
      <c r="C446" s="69" t="s">
        <v>381</v>
      </c>
      <c r="D446" s="70" t="s">
        <v>372</v>
      </c>
      <c r="E446" s="71">
        <v>2.9399999999999999E-3</v>
      </c>
      <c r="F446" s="71">
        <v>0.25284000000000001</v>
      </c>
      <c r="G446" s="72">
        <v>1791</v>
      </c>
      <c r="H446" s="73">
        <v>452.84</v>
      </c>
    </row>
    <row r="447" spans="1:8" s="53" customFormat="1" ht="36" outlineLevel="1" x14ac:dyDescent="0.25">
      <c r="A447" s="61" t="s">
        <v>680</v>
      </c>
      <c r="B447" s="62" t="s">
        <v>383</v>
      </c>
      <c r="C447" s="63" t="s">
        <v>384</v>
      </c>
      <c r="D447" s="62" t="s">
        <v>379</v>
      </c>
      <c r="E447" s="64">
        <v>0.10552499999999999</v>
      </c>
      <c r="F447" s="64">
        <v>9.0749999999999993</v>
      </c>
      <c r="G447" s="65">
        <v>53</v>
      </c>
      <c r="H447" s="66">
        <v>481</v>
      </c>
    </row>
    <row r="448" spans="1:8" s="53" customFormat="1" outlineLevel="2" x14ac:dyDescent="0.25">
      <c r="A448" s="67"/>
      <c r="B448" s="68" t="s">
        <v>380</v>
      </c>
      <c r="C448" s="69" t="s">
        <v>385</v>
      </c>
      <c r="D448" s="70" t="s">
        <v>372</v>
      </c>
      <c r="E448" s="71" t="s">
        <v>386</v>
      </c>
      <c r="F448" s="71" t="s">
        <v>386</v>
      </c>
      <c r="G448" s="72" t="s">
        <v>386</v>
      </c>
      <c r="H448" s="73" t="s">
        <v>386</v>
      </c>
    </row>
    <row r="449" spans="1:8" s="53" customFormat="1" ht="36" outlineLevel="1" x14ac:dyDescent="0.25">
      <c r="A449" s="61" t="s">
        <v>681</v>
      </c>
      <c r="B449" s="62" t="s">
        <v>646</v>
      </c>
      <c r="C449" s="63" t="s">
        <v>647</v>
      </c>
      <c r="D449" s="62" t="s">
        <v>379</v>
      </c>
      <c r="E449" s="64">
        <v>2.0999999999999999E-3</v>
      </c>
      <c r="F449" s="64">
        <v>0.18060000000000001</v>
      </c>
      <c r="G449" s="65">
        <v>61</v>
      </c>
      <c r="H449" s="66">
        <v>11</v>
      </c>
    </row>
    <row r="450" spans="1:8" s="53" customFormat="1" outlineLevel="2" x14ac:dyDescent="0.25">
      <c r="A450" s="67"/>
      <c r="B450" s="68" t="s">
        <v>380</v>
      </c>
      <c r="C450" s="69" t="s">
        <v>385</v>
      </c>
      <c r="D450" s="70" t="s">
        <v>372</v>
      </c>
      <c r="E450" s="71" t="s">
        <v>386</v>
      </c>
      <c r="F450" s="71" t="s">
        <v>386</v>
      </c>
      <c r="G450" s="72" t="s">
        <v>386</v>
      </c>
      <c r="H450" s="73" t="s">
        <v>386</v>
      </c>
    </row>
    <row r="451" spans="1:8" s="53" customFormat="1" ht="36" outlineLevel="1" x14ac:dyDescent="0.25">
      <c r="A451" s="61" t="s">
        <v>682</v>
      </c>
      <c r="B451" s="62" t="s">
        <v>388</v>
      </c>
      <c r="C451" s="63" t="s">
        <v>389</v>
      </c>
      <c r="D451" s="62" t="s">
        <v>379</v>
      </c>
      <c r="E451" s="64">
        <v>1.3755E-2</v>
      </c>
      <c r="F451" s="64">
        <v>1.1830000000000001</v>
      </c>
      <c r="G451" s="65">
        <v>198</v>
      </c>
      <c r="H451" s="66">
        <v>234</v>
      </c>
    </row>
    <row r="452" spans="1:8" s="53" customFormat="1" outlineLevel="2" x14ac:dyDescent="0.25">
      <c r="A452" s="67"/>
      <c r="B452" s="68" t="s">
        <v>380</v>
      </c>
      <c r="C452" s="69" t="s">
        <v>385</v>
      </c>
      <c r="D452" s="70" t="s">
        <v>372</v>
      </c>
      <c r="E452" s="71" t="s">
        <v>386</v>
      </c>
      <c r="F452" s="71" t="s">
        <v>386</v>
      </c>
      <c r="G452" s="72" t="s">
        <v>386</v>
      </c>
      <c r="H452" s="73" t="s">
        <v>386</v>
      </c>
    </row>
    <row r="453" spans="1:8" s="53" customFormat="1" ht="36" outlineLevel="1" x14ac:dyDescent="0.25">
      <c r="A453" s="61" t="s">
        <v>683</v>
      </c>
      <c r="B453" s="62" t="s">
        <v>391</v>
      </c>
      <c r="C453" s="63" t="s">
        <v>392</v>
      </c>
      <c r="D453" s="62" t="s">
        <v>379</v>
      </c>
      <c r="E453" s="64">
        <v>4.5149999999999999E-3</v>
      </c>
      <c r="F453" s="64">
        <v>0.38829000000000002</v>
      </c>
      <c r="G453" s="65">
        <v>2630</v>
      </c>
      <c r="H453" s="66">
        <v>1021</v>
      </c>
    </row>
    <row r="454" spans="1:8" s="53" customFormat="1" outlineLevel="2" x14ac:dyDescent="0.25">
      <c r="A454" s="67"/>
      <c r="B454" s="68" t="s">
        <v>380</v>
      </c>
      <c r="C454" s="69" t="s">
        <v>381</v>
      </c>
      <c r="D454" s="70" t="s">
        <v>372</v>
      </c>
      <c r="E454" s="71">
        <v>4.5149999999999999E-3</v>
      </c>
      <c r="F454" s="71">
        <v>0.38829000000000002</v>
      </c>
      <c r="G454" s="72">
        <v>1254</v>
      </c>
      <c r="H454" s="73">
        <v>486.92</v>
      </c>
    </row>
    <row r="455" spans="1:8" s="60" customFormat="1" x14ac:dyDescent="0.25">
      <c r="A455" s="54"/>
      <c r="B455" s="55"/>
      <c r="C455" s="56" t="s">
        <v>393</v>
      </c>
      <c r="D455" s="55"/>
      <c r="E455" s="57"/>
      <c r="F455" s="57"/>
      <c r="G455" s="58">
        <v>36.67</v>
      </c>
      <c r="H455" s="59">
        <v>3154</v>
      </c>
    </row>
    <row r="456" spans="1:8" s="53" customFormat="1" ht="36" outlineLevel="1" x14ac:dyDescent="0.25">
      <c r="A456" s="61" t="s">
        <v>684</v>
      </c>
      <c r="B456" s="62" t="s">
        <v>651</v>
      </c>
      <c r="C456" s="63" t="s">
        <v>197</v>
      </c>
      <c r="D456" s="62" t="s">
        <v>53</v>
      </c>
      <c r="E456" s="64">
        <v>2.4E-2</v>
      </c>
      <c r="F456" s="64">
        <v>2.0640000000000001</v>
      </c>
      <c r="G456" s="65">
        <v>339</v>
      </c>
      <c r="H456" s="66">
        <v>700</v>
      </c>
    </row>
    <row r="457" spans="1:8" s="53" customFormat="1" ht="36" outlineLevel="1" x14ac:dyDescent="0.25">
      <c r="A457" s="61" t="s">
        <v>685</v>
      </c>
      <c r="B457" s="62" t="s">
        <v>397</v>
      </c>
      <c r="C457" s="63" t="s">
        <v>77</v>
      </c>
      <c r="D457" s="62" t="s">
        <v>63</v>
      </c>
      <c r="E457" s="64">
        <v>6.0000000000000002E-5</v>
      </c>
      <c r="F457" s="64">
        <v>5.1599999999999997E-3</v>
      </c>
      <c r="G457" s="65">
        <v>499537</v>
      </c>
      <c r="H457" s="66">
        <v>2578</v>
      </c>
    </row>
    <row r="458" spans="1:8" s="53" customFormat="1" ht="36" outlineLevel="1" x14ac:dyDescent="0.25">
      <c r="A458" s="61" t="s">
        <v>686</v>
      </c>
      <c r="B458" s="62" t="s">
        <v>654</v>
      </c>
      <c r="C458" s="63" t="s">
        <v>150</v>
      </c>
      <c r="D458" s="62" t="s">
        <v>63</v>
      </c>
      <c r="E458" s="64">
        <v>1.1E-5</v>
      </c>
      <c r="F458" s="64">
        <v>9.4600000000000001E-4</v>
      </c>
      <c r="G458" s="65">
        <v>2403158</v>
      </c>
      <c r="H458" s="66">
        <v>2273</v>
      </c>
    </row>
    <row r="459" spans="1:8" s="53" customFormat="1" ht="36" outlineLevel="1" x14ac:dyDescent="0.25">
      <c r="A459" s="61" t="s">
        <v>687</v>
      </c>
      <c r="B459" s="62" t="s">
        <v>405</v>
      </c>
      <c r="C459" s="63" t="s">
        <v>224</v>
      </c>
      <c r="D459" s="62" t="s">
        <v>63</v>
      </c>
      <c r="E459" s="64">
        <v>3.0000000000000001E-6</v>
      </c>
      <c r="F459" s="64">
        <v>2.8400000000000002E-4</v>
      </c>
      <c r="G459" s="65">
        <v>206086</v>
      </c>
      <c r="H459" s="66">
        <v>58</v>
      </c>
    </row>
    <row r="460" spans="1:8" s="53" customFormat="1" ht="36" outlineLevel="1" x14ac:dyDescent="0.25">
      <c r="A460" s="61" t="s">
        <v>688</v>
      </c>
      <c r="B460" s="62" t="s">
        <v>407</v>
      </c>
      <c r="C460" s="63" t="s">
        <v>80</v>
      </c>
      <c r="D460" s="62" t="s">
        <v>53</v>
      </c>
      <c r="E460" s="64">
        <v>9.0899999999999995E-2</v>
      </c>
      <c r="F460" s="64">
        <v>7.8170000000000002</v>
      </c>
      <c r="G460" s="65">
        <v>446</v>
      </c>
      <c r="H460" s="66">
        <v>3487</v>
      </c>
    </row>
    <row r="461" spans="1:8" s="53" customFormat="1" ht="36" outlineLevel="1" x14ac:dyDescent="0.25">
      <c r="A461" s="47" t="s">
        <v>689</v>
      </c>
      <c r="B461" s="48" t="s">
        <v>674</v>
      </c>
      <c r="C461" s="49" t="s">
        <v>25</v>
      </c>
      <c r="D461" s="48" t="s">
        <v>22</v>
      </c>
      <c r="E461" s="50">
        <v>1</v>
      </c>
      <c r="F461" s="50">
        <v>86</v>
      </c>
      <c r="G461" s="51">
        <v>3442</v>
      </c>
      <c r="H461" s="52">
        <v>296012</v>
      </c>
    </row>
    <row r="462" spans="1:8" s="60" customFormat="1" x14ac:dyDescent="0.25">
      <c r="A462" s="54"/>
      <c r="B462" s="55"/>
      <c r="C462" s="56" t="s">
        <v>416</v>
      </c>
      <c r="D462" s="55"/>
      <c r="E462" s="57"/>
      <c r="F462" s="57"/>
      <c r="G462" s="58">
        <v>3547.76</v>
      </c>
      <c r="H462" s="59">
        <v>305108</v>
      </c>
    </row>
    <row r="463" spans="1:8" s="74" customFormat="1" x14ac:dyDescent="0.25">
      <c r="A463" s="61"/>
      <c r="B463" s="62"/>
      <c r="C463" s="63" t="s">
        <v>417</v>
      </c>
      <c r="D463" s="62" t="s">
        <v>418</v>
      </c>
      <c r="E463" s="64">
        <v>98</v>
      </c>
      <c r="F463" s="64"/>
      <c r="G463" s="65">
        <v>1012.45</v>
      </c>
      <c r="H463" s="66">
        <v>87071</v>
      </c>
    </row>
    <row r="464" spans="1:8" s="74" customFormat="1" x14ac:dyDescent="0.25">
      <c r="A464" s="61"/>
      <c r="B464" s="62"/>
      <c r="C464" s="63" t="s">
        <v>419</v>
      </c>
      <c r="D464" s="62" t="s">
        <v>418</v>
      </c>
      <c r="E464" s="64">
        <v>8</v>
      </c>
      <c r="F464" s="64"/>
      <c r="G464" s="65">
        <v>449.35</v>
      </c>
      <c r="H464" s="66">
        <v>38644</v>
      </c>
    </row>
    <row r="465" spans="1:8" s="60" customFormat="1" x14ac:dyDescent="0.25">
      <c r="A465" s="54"/>
      <c r="B465" s="55"/>
      <c r="C465" s="56" t="s">
        <v>420</v>
      </c>
      <c r="D465" s="55"/>
      <c r="E465" s="57"/>
      <c r="F465" s="57"/>
      <c r="G465" s="58">
        <v>6066.23</v>
      </c>
      <c r="H465" s="59">
        <v>521696</v>
      </c>
    </row>
    <row r="466" spans="1:8" s="46" customFormat="1" ht="76.5" x14ac:dyDescent="0.25">
      <c r="A466" s="41" t="s">
        <v>143</v>
      </c>
      <c r="B466" s="42" t="s">
        <v>690</v>
      </c>
      <c r="C466" s="42" t="s">
        <v>691</v>
      </c>
      <c r="D466" s="43" t="s">
        <v>640</v>
      </c>
      <c r="E466" s="331">
        <v>382.4</v>
      </c>
      <c r="F466" s="332"/>
      <c r="G466" s="44">
        <v>4865.68</v>
      </c>
      <c r="H466" s="45">
        <v>1860636</v>
      </c>
    </row>
    <row r="467" spans="1:8" s="53" customFormat="1" outlineLevel="1" x14ac:dyDescent="0.25">
      <c r="A467" s="61" t="s">
        <v>692</v>
      </c>
      <c r="B467" s="62" t="s">
        <v>19</v>
      </c>
      <c r="C467" s="63" t="s">
        <v>528</v>
      </c>
      <c r="D467" s="62" t="s">
        <v>372</v>
      </c>
      <c r="E467" s="64">
        <v>0.96389999999999998</v>
      </c>
      <c r="F467" s="64">
        <v>368.59500000000003</v>
      </c>
      <c r="G467" s="65">
        <v>1309.2</v>
      </c>
      <c r="H467" s="66">
        <v>482565</v>
      </c>
    </row>
    <row r="468" spans="1:8" s="53" customFormat="1" outlineLevel="1" x14ac:dyDescent="0.25">
      <c r="A468" s="61" t="s">
        <v>693</v>
      </c>
      <c r="B468" s="62" t="s">
        <v>26</v>
      </c>
      <c r="C468" s="63" t="s">
        <v>374</v>
      </c>
      <c r="D468" s="62" t="s">
        <v>372</v>
      </c>
      <c r="E468" s="64">
        <v>9.9749999999999995E-3</v>
      </c>
      <c r="F468" s="64">
        <v>3.8140000000000001</v>
      </c>
      <c r="G468" s="65">
        <v>1762.56</v>
      </c>
      <c r="H468" s="66">
        <v>6723</v>
      </c>
    </row>
    <row r="469" spans="1:8" s="60" customFormat="1" x14ac:dyDescent="0.25">
      <c r="A469" s="54"/>
      <c r="B469" s="55"/>
      <c r="C469" s="56" t="s">
        <v>375</v>
      </c>
      <c r="D469" s="55"/>
      <c r="E469" s="57"/>
      <c r="F469" s="57"/>
      <c r="G469" s="58">
        <v>1279.52</v>
      </c>
      <c r="H469" s="59">
        <v>489288</v>
      </c>
    </row>
    <row r="470" spans="1:8" s="53" customFormat="1" ht="36" outlineLevel="1" x14ac:dyDescent="0.25">
      <c r="A470" s="61" t="s">
        <v>694</v>
      </c>
      <c r="B470" s="62" t="s">
        <v>377</v>
      </c>
      <c r="C470" s="63" t="s">
        <v>378</v>
      </c>
      <c r="D470" s="62" t="s">
        <v>379</v>
      </c>
      <c r="E470" s="64">
        <v>3.9899999999999996E-3</v>
      </c>
      <c r="F470" s="64">
        <v>1.526</v>
      </c>
      <c r="G470" s="65">
        <v>4818</v>
      </c>
      <c r="H470" s="66">
        <v>7351</v>
      </c>
    </row>
    <row r="471" spans="1:8" s="53" customFormat="1" outlineLevel="2" x14ac:dyDescent="0.25">
      <c r="A471" s="67"/>
      <c r="B471" s="68" t="s">
        <v>380</v>
      </c>
      <c r="C471" s="69" t="s">
        <v>381</v>
      </c>
      <c r="D471" s="70" t="s">
        <v>372</v>
      </c>
      <c r="E471" s="71">
        <v>3.9899999999999996E-3</v>
      </c>
      <c r="F471" s="71">
        <v>1.526</v>
      </c>
      <c r="G471" s="72">
        <v>1791</v>
      </c>
      <c r="H471" s="73">
        <v>2733.07</v>
      </c>
    </row>
    <row r="472" spans="1:8" s="53" customFormat="1" ht="36" outlineLevel="1" x14ac:dyDescent="0.25">
      <c r="A472" s="61" t="s">
        <v>695</v>
      </c>
      <c r="B472" s="62" t="s">
        <v>646</v>
      </c>
      <c r="C472" s="63" t="s">
        <v>647</v>
      </c>
      <c r="D472" s="62" t="s">
        <v>379</v>
      </c>
      <c r="E472" s="64">
        <v>4.0949999999999997E-3</v>
      </c>
      <c r="F472" s="64">
        <v>1.5660000000000001</v>
      </c>
      <c r="G472" s="65">
        <v>61</v>
      </c>
      <c r="H472" s="66">
        <v>96</v>
      </c>
    </row>
    <row r="473" spans="1:8" s="53" customFormat="1" outlineLevel="2" x14ac:dyDescent="0.25">
      <c r="A473" s="67"/>
      <c r="B473" s="68" t="s">
        <v>380</v>
      </c>
      <c r="C473" s="69" t="s">
        <v>385</v>
      </c>
      <c r="D473" s="70" t="s">
        <v>372</v>
      </c>
      <c r="E473" s="71" t="s">
        <v>386</v>
      </c>
      <c r="F473" s="71" t="s">
        <v>386</v>
      </c>
      <c r="G473" s="72" t="s">
        <v>386</v>
      </c>
      <c r="H473" s="73" t="s">
        <v>386</v>
      </c>
    </row>
    <row r="474" spans="1:8" s="53" customFormat="1" ht="36" outlineLevel="1" x14ac:dyDescent="0.25">
      <c r="A474" s="61" t="s">
        <v>696</v>
      </c>
      <c r="B474" s="62" t="s">
        <v>388</v>
      </c>
      <c r="C474" s="63" t="s">
        <v>389</v>
      </c>
      <c r="D474" s="62" t="s">
        <v>379</v>
      </c>
      <c r="E474" s="64">
        <v>1.617E-2</v>
      </c>
      <c r="F474" s="64">
        <v>6.1829999999999998</v>
      </c>
      <c r="G474" s="65">
        <v>198</v>
      </c>
      <c r="H474" s="66">
        <v>1224</v>
      </c>
    </row>
    <row r="475" spans="1:8" s="53" customFormat="1" outlineLevel="2" x14ac:dyDescent="0.25">
      <c r="A475" s="67"/>
      <c r="B475" s="68" t="s">
        <v>380</v>
      </c>
      <c r="C475" s="69" t="s">
        <v>385</v>
      </c>
      <c r="D475" s="70" t="s">
        <v>372</v>
      </c>
      <c r="E475" s="71" t="s">
        <v>386</v>
      </c>
      <c r="F475" s="71" t="s">
        <v>386</v>
      </c>
      <c r="G475" s="72" t="s">
        <v>386</v>
      </c>
      <c r="H475" s="73" t="s">
        <v>386</v>
      </c>
    </row>
    <row r="476" spans="1:8" s="53" customFormat="1" ht="36" outlineLevel="1" x14ac:dyDescent="0.25">
      <c r="A476" s="61" t="s">
        <v>697</v>
      </c>
      <c r="B476" s="62" t="s">
        <v>391</v>
      </c>
      <c r="C476" s="63" t="s">
        <v>392</v>
      </c>
      <c r="D476" s="62" t="s">
        <v>379</v>
      </c>
      <c r="E476" s="64">
        <v>5.9849999999999999E-3</v>
      </c>
      <c r="F476" s="64">
        <v>2.2890000000000001</v>
      </c>
      <c r="G476" s="65">
        <v>2630</v>
      </c>
      <c r="H476" s="66">
        <v>6019</v>
      </c>
    </row>
    <row r="477" spans="1:8" s="53" customFormat="1" outlineLevel="2" x14ac:dyDescent="0.25">
      <c r="A477" s="67"/>
      <c r="B477" s="68" t="s">
        <v>380</v>
      </c>
      <c r="C477" s="69" t="s">
        <v>381</v>
      </c>
      <c r="D477" s="70" t="s">
        <v>372</v>
      </c>
      <c r="E477" s="71">
        <v>5.9849999999999999E-3</v>
      </c>
      <c r="F477" s="71">
        <v>2.2890000000000001</v>
      </c>
      <c r="G477" s="72">
        <v>1254</v>
      </c>
      <c r="H477" s="73">
        <v>2870.41</v>
      </c>
    </row>
    <row r="478" spans="1:8" s="60" customFormat="1" x14ac:dyDescent="0.25">
      <c r="A478" s="54"/>
      <c r="B478" s="55"/>
      <c r="C478" s="56" t="s">
        <v>393</v>
      </c>
      <c r="D478" s="55"/>
      <c r="E478" s="57"/>
      <c r="F478" s="57"/>
      <c r="G478" s="58">
        <v>41.35</v>
      </c>
      <c r="H478" s="59">
        <v>15811</v>
      </c>
    </row>
    <row r="479" spans="1:8" s="53" customFormat="1" ht="36" outlineLevel="1" x14ac:dyDescent="0.25">
      <c r="A479" s="61" t="s">
        <v>698</v>
      </c>
      <c r="B479" s="62" t="s">
        <v>651</v>
      </c>
      <c r="C479" s="63" t="s">
        <v>197</v>
      </c>
      <c r="D479" s="62" t="s">
        <v>53</v>
      </c>
      <c r="E479" s="64">
        <v>2.69E-2</v>
      </c>
      <c r="F479" s="64">
        <v>10.287000000000001</v>
      </c>
      <c r="G479" s="65">
        <v>339</v>
      </c>
      <c r="H479" s="66">
        <v>3487</v>
      </c>
    </row>
    <row r="480" spans="1:8" s="53" customFormat="1" ht="36" outlineLevel="1" x14ac:dyDescent="0.25">
      <c r="A480" s="61" t="s">
        <v>699</v>
      </c>
      <c r="B480" s="62" t="s">
        <v>397</v>
      </c>
      <c r="C480" s="63" t="s">
        <v>77</v>
      </c>
      <c r="D480" s="62" t="s">
        <v>63</v>
      </c>
      <c r="E480" s="64">
        <v>8.0000000000000007E-5</v>
      </c>
      <c r="F480" s="64">
        <v>3.0592000000000001E-2</v>
      </c>
      <c r="G480" s="65">
        <v>499537</v>
      </c>
      <c r="H480" s="66">
        <v>15282</v>
      </c>
    </row>
    <row r="481" spans="1:8" s="53" customFormat="1" ht="36" outlineLevel="1" x14ac:dyDescent="0.25">
      <c r="A481" s="61" t="s">
        <v>700</v>
      </c>
      <c r="B481" s="62" t="s">
        <v>654</v>
      </c>
      <c r="C481" s="63" t="s">
        <v>150</v>
      </c>
      <c r="D481" s="62" t="s">
        <v>63</v>
      </c>
      <c r="E481" s="64">
        <v>1.1E-5</v>
      </c>
      <c r="F481" s="64">
        <v>4.2059999999999997E-3</v>
      </c>
      <c r="G481" s="65">
        <v>2403158</v>
      </c>
      <c r="H481" s="66">
        <v>10109</v>
      </c>
    </row>
    <row r="482" spans="1:8" s="53" customFormat="1" ht="36" outlineLevel="1" x14ac:dyDescent="0.25">
      <c r="A482" s="61" t="s">
        <v>701</v>
      </c>
      <c r="B482" s="62" t="s">
        <v>405</v>
      </c>
      <c r="C482" s="63" t="s">
        <v>224</v>
      </c>
      <c r="D482" s="62" t="s">
        <v>63</v>
      </c>
      <c r="E482" s="64">
        <v>3.0000000000000001E-6</v>
      </c>
      <c r="F482" s="64">
        <v>1.2620000000000001E-3</v>
      </c>
      <c r="G482" s="65">
        <v>206086</v>
      </c>
      <c r="H482" s="66">
        <v>260</v>
      </c>
    </row>
    <row r="483" spans="1:8" s="53" customFormat="1" ht="36" outlineLevel="1" x14ac:dyDescent="0.25">
      <c r="A483" s="61" t="s">
        <v>702</v>
      </c>
      <c r="B483" s="62" t="s">
        <v>407</v>
      </c>
      <c r="C483" s="63" t="s">
        <v>80</v>
      </c>
      <c r="D483" s="62" t="s">
        <v>53</v>
      </c>
      <c r="E483" s="64">
        <v>9.9099999999999994E-2</v>
      </c>
      <c r="F483" s="64">
        <v>37.896000000000001</v>
      </c>
      <c r="G483" s="65">
        <v>446</v>
      </c>
      <c r="H483" s="66">
        <v>16902</v>
      </c>
    </row>
    <row r="484" spans="1:8" s="53" customFormat="1" ht="36" outlineLevel="1" x14ac:dyDescent="0.25">
      <c r="A484" s="47" t="s">
        <v>703</v>
      </c>
      <c r="B484" s="48" t="s">
        <v>674</v>
      </c>
      <c r="C484" s="49" t="s">
        <v>25</v>
      </c>
      <c r="D484" s="48" t="s">
        <v>22</v>
      </c>
      <c r="E484" s="50">
        <v>1</v>
      </c>
      <c r="F484" s="50">
        <v>382.4</v>
      </c>
      <c r="G484" s="51">
        <v>3442</v>
      </c>
      <c r="H484" s="52">
        <v>1316221</v>
      </c>
    </row>
    <row r="485" spans="1:8" s="60" customFormat="1" x14ac:dyDescent="0.25">
      <c r="A485" s="54"/>
      <c r="B485" s="55"/>
      <c r="C485" s="56" t="s">
        <v>416</v>
      </c>
      <c r="D485" s="55"/>
      <c r="E485" s="57"/>
      <c r="F485" s="57"/>
      <c r="G485" s="58">
        <v>3562.4</v>
      </c>
      <c r="H485" s="59">
        <v>1362260</v>
      </c>
    </row>
    <row r="486" spans="1:8" s="74" customFormat="1" x14ac:dyDescent="0.25">
      <c r="A486" s="61"/>
      <c r="B486" s="62"/>
      <c r="C486" s="63" t="s">
        <v>417</v>
      </c>
      <c r="D486" s="62" t="s">
        <v>418</v>
      </c>
      <c r="E486" s="64">
        <v>98</v>
      </c>
      <c r="F486" s="64"/>
      <c r="G486" s="65">
        <v>1253.93</v>
      </c>
      <c r="H486" s="66">
        <v>479502</v>
      </c>
    </row>
    <row r="487" spans="1:8" s="74" customFormat="1" x14ac:dyDescent="0.25">
      <c r="A487" s="61"/>
      <c r="B487" s="62"/>
      <c r="C487" s="63" t="s">
        <v>419</v>
      </c>
      <c r="D487" s="62" t="s">
        <v>418</v>
      </c>
      <c r="E487" s="64">
        <v>8</v>
      </c>
      <c r="F487" s="64"/>
      <c r="G487" s="65">
        <v>489.57</v>
      </c>
      <c r="H487" s="66">
        <v>187211</v>
      </c>
    </row>
    <row r="488" spans="1:8" s="60" customFormat="1" x14ac:dyDescent="0.25">
      <c r="A488" s="54"/>
      <c r="B488" s="55"/>
      <c r="C488" s="56" t="s">
        <v>420</v>
      </c>
      <c r="D488" s="55"/>
      <c r="E488" s="57"/>
      <c r="F488" s="57"/>
      <c r="G488" s="58">
        <v>6609.18</v>
      </c>
      <c r="H488" s="59">
        <v>2527349</v>
      </c>
    </row>
    <row r="489" spans="1:8" s="46" customFormat="1" ht="76.5" x14ac:dyDescent="0.25">
      <c r="A489" s="41" t="s">
        <v>145</v>
      </c>
      <c r="B489" s="42" t="s">
        <v>704</v>
      </c>
      <c r="C489" s="42" t="s">
        <v>705</v>
      </c>
      <c r="D489" s="43" t="s">
        <v>640</v>
      </c>
      <c r="E489" s="331">
        <v>454.4</v>
      </c>
      <c r="F489" s="332"/>
      <c r="G489" s="44">
        <v>5290.57</v>
      </c>
      <c r="H489" s="45">
        <v>2404037</v>
      </c>
    </row>
    <row r="490" spans="1:8" s="53" customFormat="1" outlineLevel="1" x14ac:dyDescent="0.25">
      <c r="A490" s="47" t="s">
        <v>706</v>
      </c>
      <c r="B490" s="48" t="s">
        <v>19</v>
      </c>
      <c r="C490" s="49" t="s">
        <v>528</v>
      </c>
      <c r="D490" s="48" t="s">
        <v>372</v>
      </c>
      <c r="E490" s="50">
        <v>1.2809999999999999</v>
      </c>
      <c r="F490" s="50">
        <v>582.08600000000001</v>
      </c>
      <c r="G490" s="51">
        <v>1309.2</v>
      </c>
      <c r="H490" s="52">
        <v>762068</v>
      </c>
    </row>
    <row r="491" spans="1:8" s="53" customFormat="1" outlineLevel="1" x14ac:dyDescent="0.25">
      <c r="A491" s="61" t="s">
        <v>707</v>
      </c>
      <c r="B491" s="62" t="s">
        <v>26</v>
      </c>
      <c r="C491" s="63" t="s">
        <v>374</v>
      </c>
      <c r="D491" s="62" t="s">
        <v>372</v>
      </c>
      <c r="E491" s="64">
        <v>1.0710000000000001E-2</v>
      </c>
      <c r="F491" s="64">
        <v>4.867</v>
      </c>
      <c r="G491" s="65">
        <v>1763.82</v>
      </c>
      <c r="H491" s="66">
        <v>8584</v>
      </c>
    </row>
    <row r="492" spans="1:8" s="60" customFormat="1" x14ac:dyDescent="0.25">
      <c r="A492" s="54"/>
      <c r="B492" s="55"/>
      <c r="C492" s="56" t="s">
        <v>375</v>
      </c>
      <c r="D492" s="55"/>
      <c r="E492" s="57"/>
      <c r="F492" s="57"/>
      <c r="G492" s="58">
        <v>1695.98</v>
      </c>
      <c r="H492" s="59">
        <v>770651</v>
      </c>
    </row>
    <row r="493" spans="1:8" s="53" customFormat="1" ht="36" outlineLevel="1" x14ac:dyDescent="0.25">
      <c r="A493" s="61" t="s">
        <v>708</v>
      </c>
      <c r="B493" s="62" t="s">
        <v>377</v>
      </c>
      <c r="C493" s="63" t="s">
        <v>378</v>
      </c>
      <c r="D493" s="62" t="s">
        <v>379</v>
      </c>
      <c r="E493" s="64">
        <v>4.3049999999999998E-3</v>
      </c>
      <c r="F493" s="64">
        <v>1.956</v>
      </c>
      <c r="G493" s="65">
        <v>4818</v>
      </c>
      <c r="H493" s="66">
        <v>9425</v>
      </c>
    </row>
    <row r="494" spans="1:8" s="53" customFormat="1" outlineLevel="2" x14ac:dyDescent="0.25">
      <c r="A494" s="67"/>
      <c r="B494" s="68" t="s">
        <v>380</v>
      </c>
      <c r="C494" s="69" t="s">
        <v>381</v>
      </c>
      <c r="D494" s="70" t="s">
        <v>372</v>
      </c>
      <c r="E494" s="71">
        <v>4.3049999999999998E-3</v>
      </c>
      <c r="F494" s="71">
        <v>1.956</v>
      </c>
      <c r="G494" s="72">
        <v>1791</v>
      </c>
      <c r="H494" s="73">
        <v>3503.2</v>
      </c>
    </row>
    <row r="495" spans="1:8" s="53" customFormat="1" ht="36" outlineLevel="1" x14ac:dyDescent="0.25">
      <c r="A495" s="61" t="s">
        <v>709</v>
      </c>
      <c r="B495" s="62" t="s">
        <v>646</v>
      </c>
      <c r="C495" s="63" t="s">
        <v>647</v>
      </c>
      <c r="D495" s="62" t="s">
        <v>379</v>
      </c>
      <c r="E495" s="64">
        <v>4.0949999999999997E-3</v>
      </c>
      <c r="F495" s="64">
        <v>1.861</v>
      </c>
      <c r="G495" s="65">
        <v>61</v>
      </c>
      <c r="H495" s="66">
        <v>114</v>
      </c>
    </row>
    <row r="496" spans="1:8" s="53" customFormat="1" outlineLevel="2" x14ac:dyDescent="0.25">
      <c r="A496" s="67"/>
      <c r="B496" s="68" t="s">
        <v>380</v>
      </c>
      <c r="C496" s="69" t="s">
        <v>385</v>
      </c>
      <c r="D496" s="70" t="s">
        <v>372</v>
      </c>
      <c r="E496" s="71" t="s">
        <v>386</v>
      </c>
      <c r="F496" s="71" t="s">
        <v>386</v>
      </c>
      <c r="G496" s="72" t="s">
        <v>386</v>
      </c>
      <c r="H496" s="73" t="s">
        <v>386</v>
      </c>
    </row>
    <row r="497" spans="1:8" s="53" customFormat="1" ht="36" outlineLevel="1" x14ac:dyDescent="0.25">
      <c r="A497" s="61" t="s">
        <v>710</v>
      </c>
      <c r="B497" s="62" t="s">
        <v>388</v>
      </c>
      <c r="C497" s="63" t="s">
        <v>389</v>
      </c>
      <c r="D497" s="62" t="s">
        <v>379</v>
      </c>
      <c r="E497" s="64">
        <v>1.7010000000000001E-2</v>
      </c>
      <c r="F497" s="64">
        <v>7.7290000000000001</v>
      </c>
      <c r="G497" s="65">
        <v>198</v>
      </c>
      <c r="H497" s="66">
        <v>1530</v>
      </c>
    </row>
    <row r="498" spans="1:8" s="53" customFormat="1" outlineLevel="2" x14ac:dyDescent="0.25">
      <c r="A498" s="67"/>
      <c r="B498" s="68" t="s">
        <v>380</v>
      </c>
      <c r="C498" s="69" t="s">
        <v>385</v>
      </c>
      <c r="D498" s="70" t="s">
        <v>372</v>
      </c>
      <c r="E498" s="71" t="s">
        <v>386</v>
      </c>
      <c r="F498" s="71" t="s">
        <v>386</v>
      </c>
      <c r="G498" s="72" t="s">
        <v>386</v>
      </c>
      <c r="H498" s="73" t="s">
        <v>386</v>
      </c>
    </row>
    <row r="499" spans="1:8" s="53" customFormat="1" ht="36" outlineLevel="1" x14ac:dyDescent="0.25">
      <c r="A499" s="61" t="s">
        <v>711</v>
      </c>
      <c r="B499" s="62" t="s">
        <v>391</v>
      </c>
      <c r="C499" s="63" t="s">
        <v>392</v>
      </c>
      <c r="D499" s="62" t="s">
        <v>379</v>
      </c>
      <c r="E499" s="64">
        <v>6.4050000000000001E-3</v>
      </c>
      <c r="F499" s="64">
        <v>2.91</v>
      </c>
      <c r="G499" s="65">
        <v>2630</v>
      </c>
      <c r="H499" s="66">
        <v>7654</v>
      </c>
    </row>
    <row r="500" spans="1:8" s="53" customFormat="1" outlineLevel="2" x14ac:dyDescent="0.25">
      <c r="A500" s="67"/>
      <c r="B500" s="68" t="s">
        <v>380</v>
      </c>
      <c r="C500" s="69" t="s">
        <v>381</v>
      </c>
      <c r="D500" s="70" t="s">
        <v>372</v>
      </c>
      <c r="E500" s="71">
        <v>6.4050000000000001E-3</v>
      </c>
      <c r="F500" s="71">
        <v>2.91</v>
      </c>
      <c r="G500" s="72">
        <v>1254</v>
      </c>
      <c r="H500" s="73">
        <v>3649.14</v>
      </c>
    </row>
    <row r="501" spans="1:8" s="60" customFormat="1" x14ac:dyDescent="0.25">
      <c r="A501" s="54"/>
      <c r="B501" s="55"/>
      <c r="C501" s="56" t="s">
        <v>393</v>
      </c>
      <c r="D501" s="55"/>
      <c r="E501" s="57"/>
      <c r="F501" s="57"/>
      <c r="G501" s="58">
        <v>44.35</v>
      </c>
      <c r="H501" s="59">
        <v>20154</v>
      </c>
    </row>
    <row r="502" spans="1:8" s="53" customFormat="1" ht="36" outlineLevel="1" x14ac:dyDescent="0.25">
      <c r="A502" s="61" t="s">
        <v>712</v>
      </c>
      <c r="B502" s="62" t="s">
        <v>651</v>
      </c>
      <c r="C502" s="63" t="s">
        <v>197</v>
      </c>
      <c r="D502" s="62" t="s">
        <v>53</v>
      </c>
      <c r="E502" s="64">
        <v>5.1299999999999998E-2</v>
      </c>
      <c r="F502" s="64">
        <v>23.311</v>
      </c>
      <c r="G502" s="65">
        <v>339</v>
      </c>
      <c r="H502" s="66">
        <v>7902</v>
      </c>
    </row>
    <row r="503" spans="1:8" s="53" customFormat="1" ht="36" outlineLevel="1" x14ac:dyDescent="0.25">
      <c r="A503" s="61" t="s">
        <v>713</v>
      </c>
      <c r="B503" s="62" t="s">
        <v>397</v>
      </c>
      <c r="C503" s="63" t="s">
        <v>77</v>
      </c>
      <c r="D503" s="62" t="s">
        <v>63</v>
      </c>
      <c r="E503" s="64">
        <v>1.1E-4</v>
      </c>
      <c r="F503" s="64">
        <v>4.9984000000000001E-2</v>
      </c>
      <c r="G503" s="65">
        <v>499537</v>
      </c>
      <c r="H503" s="66">
        <v>24969</v>
      </c>
    </row>
    <row r="504" spans="1:8" s="53" customFormat="1" ht="36" outlineLevel="1" x14ac:dyDescent="0.25">
      <c r="A504" s="61" t="s">
        <v>714</v>
      </c>
      <c r="B504" s="62" t="s">
        <v>654</v>
      </c>
      <c r="C504" s="63" t="s">
        <v>150</v>
      </c>
      <c r="D504" s="62" t="s">
        <v>63</v>
      </c>
      <c r="E504" s="64">
        <v>7.9999999999999996E-6</v>
      </c>
      <c r="F504" s="64">
        <v>3.8170000000000001E-3</v>
      </c>
      <c r="G504" s="65">
        <v>2403158</v>
      </c>
      <c r="H504" s="66">
        <v>9173</v>
      </c>
    </row>
    <row r="505" spans="1:8" s="53" customFormat="1" ht="36" outlineLevel="1" x14ac:dyDescent="0.25">
      <c r="A505" s="61" t="s">
        <v>715</v>
      </c>
      <c r="B505" s="62" t="s">
        <v>405</v>
      </c>
      <c r="C505" s="63" t="s">
        <v>224</v>
      </c>
      <c r="D505" s="62" t="s">
        <v>63</v>
      </c>
      <c r="E505" s="64">
        <v>3.9999999999999998E-6</v>
      </c>
      <c r="F505" s="64">
        <v>1.7719999999999999E-3</v>
      </c>
      <c r="G505" s="65">
        <v>206086</v>
      </c>
      <c r="H505" s="66">
        <v>365</v>
      </c>
    </row>
    <row r="506" spans="1:8" s="53" customFormat="1" ht="36" outlineLevel="1" x14ac:dyDescent="0.25">
      <c r="A506" s="61" t="s">
        <v>716</v>
      </c>
      <c r="B506" s="62" t="s">
        <v>407</v>
      </c>
      <c r="C506" s="63" t="s">
        <v>80</v>
      </c>
      <c r="D506" s="62" t="s">
        <v>53</v>
      </c>
      <c r="E506" s="64">
        <v>7.5800000000000006E-2</v>
      </c>
      <c r="F506" s="64">
        <v>34.444000000000003</v>
      </c>
      <c r="G506" s="65">
        <v>446</v>
      </c>
      <c r="H506" s="66">
        <v>15362</v>
      </c>
    </row>
    <row r="507" spans="1:8" s="53" customFormat="1" ht="36" outlineLevel="1" x14ac:dyDescent="0.25">
      <c r="A507" s="47" t="s">
        <v>717</v>
      </c>
      <c r="B507" s="48" t="s">
        <v>674</v>
      </c>
      <c r="C507" s="49" t="s">
        <v>25</v>
      </c>
      <c r="D507" s="48" t="s">
        <v>22</v>
      </c>
      <c r="E507" s="50">
        <v>1</v>
      </c>
      <c r="F507" s="50">
        <v>454.4</v>
      </c>
      <c r="G507" s="51">
        <v>3442</v>
      </c>
      <c r="H507" s="52">
        <v>1564045</v>
      </c>
    </row>
    <row r="508" spans="1:8" s="60" customFormat="1" x14ac:dyDescent="0.25">
      <c r="A508" s="54"/>
      <c r="B508" s="55"/>
      <c r="C508" s="56" t="s">
        <v>416</v>
      </c>
      <c r="D508" s="55"/>
      <c r="E508" s="57"/>
      <c r="F508" s="57"/>
      <c r="G508" s="58">
        <v>3569.14</v>
      </c>
      <c r="H508" s="59">
        <v>1621816</v>
      </c>
    </row>
    <row r="509" spans="1:8" s="74" customFormat="1" x14ac:dyDescent="0.25">
      <c r="A509" s="61"/>
      <c r="B509" s="62"/>
      <c r="C509" s="63" t="s">
        <v>417</v>
      </c>
      <c r="D509" s="62" t="s">
        <v>418</v>
      </c>
      <c r="E509" s="64">
        <v>98</v>
      </c>
      <c r="F509" s="64"/>
      <c r="G509" s="65">
        <v>1662.06</v>
      </c>
      <c r="H509" s="66">
        <v>755238</v>
      </c>
    </row>
    <row r="510" spans="1:8" s="74" customFormat="1" x14ac:dyDescent="0.25">
      <c r="A510" s="61"/>
      <c r="B510" s="62"/>
      <c r="C510" s="63" t="s">
        <v>419</v>
      </c>
      <c r="D510" s="62" t="s">
        <v>418</v>
      </c>
      <c r="E510" s="64">
        <v>8</v>
      </c>
      <c r="F510" s="64"/>
      <c r="G510" s="65">
        <v>556.21</v>
      </c>
      <c r="H510" s="66">
        <v>252742</v>
      </c>
    </row>
    <row r="511" spans="1:8" s="60" customFormat="1" x14ac:dyDescent="0.25">
      <c r="A511" s="54"/>
      <c r="B511" s="55"/>
      <c r="C511" s="56" t="s">
        <v>420</v>
      </c>
      <c r="D511" s="55"/>
      <c r="E511" s="57"/>
      <c r="F511" s="57"/>
      <c r="G511" s="58">
        <v>7508.84</v>
      </c>
      <c r="H511" s="59">
        <v>3412018</v>
      </c>
    </row>
    <row r="512" spans="1:8" s="46" customFormat="1" ht="76.5" x14ac:dyDescent="0.25">
      <c r="A512" s="41" t="s">
        <v>148</v>
      </c>
      <c r="B512" s="42" t="s">
        <v>718</v>
      </c>
      <c r="C512" s="42" t="s">
        <v>719</v>
      </c>
      <c r="D512" s="43" t="s">
        <v>640</v>
      </c>
      <c r="E512" s="331">
        <v>7.4</v>
      </c>
      <c r="F512" s="332"/>
      <c r="G512" s="44">
        <v>5144.45</v>
      </c>
      <c r="H512" s="45">
        <v>38069</v>
      </c>
    </row>
    <row r="513" spans="1:8" s="53" customFormat="1" outlineLevel="1" x14ac:dyDescent="0.25">
      <c r="A513" s="47" t="s">
        <v>720</v>
      </c>
      <c r="B513" s="48" t="s">
        <v>19</v>
      </c>
      <c r="C513" s="49" t="s">
        <v>528</v>
      </c>
      <c r="D513" s="48" t="s">
        <v>372</v>
      </c>
      <c r="E513" s="50">
        <v>1.48</v>
      </c>
      <c r="F513" s="50">
        <v>10.956</v>
      </c>
      <c r="G513" s="51">
        <v>1309.2</v>
      </c>
      <c r="H513" s="52">
        <v>14343</v>
      </c>
    </row>
    <row r="514" spans="1:8" s="53" customFormat="1" outlineLevel="1" x14ac:dyDescent="0.25">
      <c r="A514" s="61" t="s">
        <v>721</v>
      </c>
      <c r="B514" s="62" t="s">
        <v>26</v>
      </c>
      <c r="C514" s="63" t="s">
        <v>374</v>
      </c>
      <c r="D514" s="62" t="s">
        <v>372</v>
      </c>
      <c r="E514" s="64">
        <v>1.0710000000000001E-2</v>
      </c>
      <c r="F514" s="64">
        <v>7.9254000000000005E-2</v>
      </c>
      <c r="G514" s="65">
        <v>1763.82</v>
      </c>
      <c r="H514" s="66">
        <v>140</v>
      </c>
    </row>
    <row r="515" spans="1:8" s="60" customFormat="1" x14ac:dyDescent="0.25">
      <c r="A515" s="54"/>
      <c r="B515" s="55"/>
      <c r="C515" s="56" t="s">
        <v>375</v>
      </c>
      <c r="D515" s="55"/>
      <c r="E515" s="57"/>
      <c r="F515" s="57"/>
      <c r="G515" s="58">
        <v>1957.16</v>
      </c>
      <c r="H515" s="59">
        <v>14483</v>
      </c>
    </row>
    <row r="516" spans="1:8" s="53" customFormat="1" ht="36" outlineLevel="1" x14ac:dyDescent="0.25">
      <c r="A516" s="61" t="s">
        <v>722</v>
      </c>
      <c r="B516" s="62" t="s">
        <v>377</v>
      </c>
      <c r="C516" s="63" t="s">
        <v>378</v>
      </c>
      <c r="D516" s="62" t="s">
        <v>379</v>
      </c>
      <c r="E516" s="64">
        <v>4.3049999999999998E-3</v>
      </c>
      <c r="F516" s="64">
        <v>3.1857000000000003E-2</v>
      </c>
      <c r="G516" s="65">
        <v>4818</v>
      </c>
      <c r="H516" s="66">
        <v>153</v>
      </c>
    </row>
    <row r="517" spans="1:8" s="53" customFormat="1" outlineLevel="2" x14ac:dyDescent="0.25">
      <c r="A517" s="67"/>
      <c r="B517" s="68" t="s">
        <v>380</v>
      </c>
      <c r="C517" s="69" t="s">
        <v>381</v>
      </c>
      <c r="D517" s="70" t="s">
        <v>372</v>
      </c>
      <c r="E517" s="71">
        <v>4.3049999999999998E-3</v>
      </c>
      <c r="F517" s="71">
        <v>3.1857000000000003E-2</v>
      </c>
      <c r="G517" s="72">
        <v>1791</v>
      </c>
      <c r="H517" s="73">
        <v>57.06</v>
      </c>
    </row>
    <row r="518" spans="1:8" s="53" customFormat="1" ht="36" outlineLevel="1" x14ac:dyDescent="0.25">
      <c r="A518" s="61" t="s">
        <v>723</v>
      </c>
      <c r="B518" s="62" t="s">
        <v>646</v>
      </c>
      <c r="C518" s="63" t="s">
        <v>647</v>
      </c>
      <c r="D518" s="62" t="s">
        <v>379</v>
      </c>
      <c r="E518" s="64">
        <v>4.0949999999999997E-3</v>
      </c>
      <c r="F518" s="64">
        <v>3.0303E-2</v>
      </c>
      <c r="G518" s="65">
        <v>61</v>
      </c>
      <c r="H518" s="66">
        <v>2</v>
      </c>
    </row>
    <row r="519" spans="1:8" s="53" customFormat="1" outlineLevel="2" x14ac:dyDescent="0.25">
      <c r="A519" s="67"/>
      <c r="B519" s="68" t="s">
        <v>380</v>
      </c>
      <c r="C519" s="69" t="s">
        <v>385</v>
      </c>
      <c r="D519" s="70" t="s">
        <v>372</v>
      </c>
      <c r="E519" s="71" t="s">
        <v>386</v>
      </c>
      <c r="F519" s="71" t="s">
        <v>386</v>
      </c>
      <c r="G519" s="72" t="s">
        <v>386</v>
      </c>
      <c r="H519" s="73" t="s">
        <v>386</v>
      </c>
    </row>
    <row r="520" spans="1:8" s="53" customFormat="1" ht="36" outlineLevel="1" x14ac:dyDescent="0.25">
      <c r="A520" s="61" t="s">
        <v>724</v>
      </c>
      <c r="B520" s="62" t="s">
        <v>388</v>
      </c>
      <c r="C520" s="63" t="s">
        <v>389</v>
      </c>
      <c r="D520" s="62" t="s">
        <v>379</v>
      </c>
      <c r="E520" s="64">
        <v>1.7010000000000001E-2</v>
      </c>
      <c r="F520" s="64">
        <v>0.12587400000000001</v>
      </c>
      <c r="G520" s="65">
        <v>198</v>
      </c>
      <c r="H520" s="66">
        <v>25</v>
      </c>
    </row>
    <row r="521" spans="1:8" s="53" customFormat="1" outlineLevel="2" x14ac:dyDescent="0.25">
      <c r="A521" s="67"/>
      <c r="B521" s="68" t="s">
        <v>380</v>
      </c>
      <c r="C521" s="69" t="s">
        <v>385</v>
      </c>
      <c r="D521" s="70" t="s">
        <v>372</v>
      </c>
      <c r="E521" s="71" t="s">
        <v>386</v>
      </c>
      <c r="F521" s="71" t="s">
        <v>386</v>
      </c>
      <c r="G521" s="72" t="s">
        <v>386</v>
      </c>
      <c r="H521" s="73" t="s">
        <v>386</v>
      </c>
    </row>
    <row r="522" spans="1:8" s="53" customFormat="1" ht="36" outlineLevel="1" x14ac:dyDescent="0.25">
      <c r="A522" s="61" t="s">
        <v>725</v>
      </c>
      <c r="B522" s="62" t="s">
        <v>391</v>
      </c>
      <c r="C522" s="63" t="s">
        <v>392</v>
      </c>
      <c r="D522" s="62" t="s">
        <v>379</v>
      </c>
      <c r="E522" s="64">
        <v>6.4050000000000001E-3</v>
      </c>
      <c r="F522" s="64">
        <v>4.7397000000000002E-2</v>
      </c>
      <c r="G522" s="65">
        <v>2630</v>
      </c>
      <c r="H522" s="66">
        <v>125</v>
      </c>
    </row>
    <row r="523" spans="1:8" s="53" customFormat="1" outlineLevel="2" x14ac:dyDescent="0.25">
      <c r="A523" s="67"/>
      <c r="B523" s="68" t="s">
        <v>380</v>
      </c>
      <c r="C523" s="69" t="s">
        <v>381</v>
      </c>
      <c r="D523" s="70" t="s">
        <v>372</v>
      </c>
      <c r="E523" s="71">
        <v>6.4050000000000001E-3</v>
      </c>
      <c r="F523" s="71">
        <v>4.7397000000000002E-2</v>
      </c>
      <c r="G523" s="72">
        <v>1254</v>
      </c>
      <c r="H523" s="73">
        <v>59.44</v>
      </c>
    </row>
    <row r="524" spans="1:8" s="60" customFormat="1" x14ac:dyDescent="0.25">
      <c r="A524" s="54"/>
      <c r="B524" s="55"/>
      <c r="C524" s="56" t="s">
        <v>393</v>
      </c>
      <c r="D524" s="55"/>
      <c r="E524" s="57"/>
      <c r="F524" s="57"/>
      <c r="G524" s="58">
        <v>44.35</v>
      </c>
      <c r="H524" s="59">
        <v>328</v>
      </c>
    </row>
    <row r="525" spans="1:8" s="53" customFormat="1" ht="36" outlineLevel="1" x14ac:dyDescent="0.25">
      <c r="A525" s="61" t="s">
        <v>726</v>
      </c>
      <c r="B525" s="62" t="s">
        <v>651</v>
      </c>
      <c r="C525" s="63" t="s">
        <v>197</v>
      </c>
      <c r="D525" s="62" t="s">
        <v>53</v>
      </c>
      <c r="E525" s="64">
        <v>5.0099999999999999E-2</v>
      </c>
      <c r="F525" s="64">
        <v>0.37074000000000001</v>
      </c>
      <c r="G525" s="65">
        <v>339</v>
      </c>
      <c r="H525" s="66">
        <v>126</v>
      </c>
    </row>
    <row r="526" spans="1:8" s="53" customFormat="1" ht="36" outlineLevel="1" x14ac:dyDescent="0.25">
      <c r="A526" s="61" t="s">
        <v>727</v>
      </c>
      <c r="B526" s="62" t="s">
        <v>397</v>
      </c>
      <c r="C526" s="63" t="s">
        <v>77</v>
      </c>
      <c r="D526" s="62" t="s">
        <v>63</v>
      </c>
      <c r="E526" s="64">
        <v>1.4999999999999999E-4</v>
      </c>
      <c r="F526" s="64">
        <v>1.1100000000000001E-3</v>
      </c>
      <c r="G526" s="65">
        <v>499537</v>
      </c>
      <c r="H526" s="66">
        <v>554</v>
      </c>
    </row>
    <row r="527" spans="1:8" s="53" customFormat="1" ht="36" outlineLevel="1" x14ac:dyDescent="0.25">
      <c r="A527" s="61" t="s">
        <v>728</v>
      </c>
      <c r="B527" s="62" t="s">
        <v>654</v>
      </c>
      <c r="C527" s="63" t="s">
        <v>150</v>
      </c>
      <c r="D527" s="62" t="s">
        <v>63</v>
      </c>
      <c r="E527" s="64">
        <v>9.0000000000000002E-6</v>
      </c>
      <c r="F527" s="64">
        <v>6.6000000000000005E-5</v>
      </c>
      <c r="G527" s="65">
        <v>2403158</v>
      </c>
      <c r="H527" s="66">
        <v>158</v>
      </c>
    </row>
    <row r="528" spans="1:8" s="53" customFormat="1" ht="36" outlineLevel="1" x14ac:dyDescent="0.25">
      <c r="A528" s="61" t="s">
        <v>729</v>
      </c>
      <c r="B528" s="62" t="s">
        <v>405</v>
      </c>
      <c r="C528" s="63" t="s">
        <v>224</v>
      </c>
      <c r="D528" s="62" t="s">
        <v>63</v>
      </c>
      <c r="E528" s="64">
        <v>3.9999999999999998E-6</v>
      </c>
      <c r="F528" s="64">
        <v>3.0000000000000001E-5</v>
      </c>
      <c r="G528" s="65">
        <v>206086</v>
      </c>
      <c r="H528" s="66">
        <v>6</v>
      </c>
    </row>
    <row r="529" spans="1:8" s="53" customFormat="1" ht="36" outlineLevel="1" x14ac:dyDescent="0.25">
      <c r="A529" s="61" t="s">
        <v>730</v>
      </c>
      <c r="B529" s="62" t="s">
        <v>407</v>
      </c>
      <c r="C529" s="63" t="s">
        <v>80</v>
      </c>
      <c r="D529" s="62" t="s">
        <v>53</v>
      </c>
      <c r="E529" s="64">
        <v>0.08</v>
      </c>
      <c r="F529" s="64">
        <v>0.59199999999999997</v>
      </c>
      <c r="G529" s="65">
        <v>446</v>
      </c>
      <c r="H529" s="66">
        <v>264</v>
      </c>
    </row>
    <row r="530" spans="1:8" s="53" customFormat="1" ht="36" outlineLevel="1" x14ac:dyDescent="0.25">
      <c r="A530" s="47" t="s">
        <v>731</v>
      </c>
      <c r="B530" s="48" t="s">
        <v>732</v>
      </c>
      <c r="C530" s="49" t="s">
        <v>159</v>
      </c>
      <c r="D530" s="48" t="s">
        <v>22</v>
      </c>
      <c r="E530" s="50">
        <v>1</v>
      </c>
      <c r="F530" s="50">
        <v>7.4</v>
      </c>
      <c r="G530" s="51">
        <v>3012</v>
      </c>
      <c r="H530" s="52">
        <v>22289</v>
      </c>
    </row>
    <row r="531" spans="1:8" s="60" customFormat="1" x14ac:dyDescent="0.25">
      <c r="A531" s="54"/>
      <c r="B531" s="55"/>
      <c r="C531" s="56" t="s">
        <v>416</v>
      </c>
      <c r="D531" s="55"/>
      <c r="E531" s="57"/>
      <c r="F531" s="57"/>
      <c r="G531" s="58">
        <v>3161.83</v>
      </c>
      <c r="H531" s="59">
        <v>23398</v>
      </c>
    </row>
    <row r="532" spans="1:8" s="74" customFormat="1" x14ac:dyDescent="0.25">
      <c r="A532" s="61"/>
      <c r="B532" s="62"/>
      <c r="C532" s="63" t="s">
        <v>417</v>
      </c>
      <c r="D532" s="62" t="s">
        <v>418</v>
      </c>
      <c r="E532" s="64">
        <v>98</v>
      </c>
      <c r="F532" s="64"/>
      <c r="G532" s="65">
        <v>1918.02</v>
      </c>
      <c r="H532" s="66">
        <v>14193</v>
      </c>
    </row>
    <row r="533" spans="1:8" s="74" customFormat="1" x14ac:dyDescent="0.25">
      <c r="A533" s="61"/>
      <c r="B533" s="62"/>
      <c r="C533" s="63" t="s">
        <v>419</v>
      </c>
      <c r="D533" s="62" t="s">
        <v>418</v>
      </c>
      <c r="E533" s="64">
        <v>8</v>
      </c>
      <c r="F533" s="64"/>
      <c r="G533" s="65">
        <v>565</v>
      </c>
      <c r="H533" s="66">
        <v>4181</v>
      </c>
    </row>
    <row r="534" spans="1:8" s="60" customFormat="1" x14ac:dyDescent="0.25">
      <c r="A534" s="54"/>
      <c r="B534" s="55"/>
      <c r="C534" s="56" t="s">
        <v>420</v>
      </c>
      <c r="D534" s="55"/>
      <c r="E534" s="57"/>
      <c r="F534" s="57"/>
      <c r="G534" s="58">
        <v>7627.47</v>
      </c>
      <c r="H534" s="59">
        <v>56443</v>
      </c>
    </row>
    <row r="535" spans="1:8" s="46" customFormat="1" ht="76.5" x14ac:dyDescent="0.25">
      <c r="A535" s="41" t="s">
        <v>151</v>
      </c>
      <c r="B535" s="42" t="s">
        <v>733</v>
      </c>
      <c r="C535" s="42" t="s">
        <v>734</v>
      </c>
      <c r="D535" s="43" t="s">
        <v>640</v>
      </c>
      <c r="E535" s="331">
        <v>5.0199999999999996</v>
      </c>
      <c r="F535" s="332"/>
      <c r="G535" s="44">
        <v>5279.71</v>
      </c>
      <c r="H535" s="45">
        <v>26504</v>
      </c>
    </row>
    <row r="536" spans="1:8" s="53" customFormat="1" outlineLevel="1" x14ac:dyDescent="0.25">
      <c r="A536" s="47" t="s">
        <v>735</v>
      </c>
      <c r="B536" s="48" t="s">
        <v>19</v>
      </c>
      <c r="C536" s="49" t="s">
        <v>528</v>
      </c>
      <c r="D536" s="48" t="s">
        <v>372</v>
      </c>
      <c r="E536" s="50">
        <v>1.617</v>
      </c>
      <c r="F536" s="50">
        <v>8.1170000000000009</v>
      </c>
      <c r="G536" s="51">
        <v>1309.2</v>
      </c>
      <c r="H536" s="52">
        <v>10627</v>
      </c>
    </row>
    <row r="537" spans="1:8" s="53" customFormat="1" outlineLevel="1" x14ac:dyDescent="0.25">
      <c r="A537" s="61" t="s">
        <v>736</v>
      </c>
      <c r="B537" s="62" t="s">
        <v>26</v>
      </c>
      <c r="C537" s="63" t="s">
        <v>374</v>
      </c>
      <c r="D537" s="62" t="s">
        <v>372</v>
      </c>
      <c r="E537" s="64">
        <v>1.3650000000000001E-2</v>
      </c>
      <c r="F537" s="64">
        <v>6.8523000000000001E-2</v>
      </c>
      <c r="G537" s="65">
        <v>1762.56</v>
      </c>
      <c r="H537" s="66">
        <v>121</v>
      </c>
    </row>
    <row r="538" spans="1:8" s="60" customFormat="1" x14ac:dyDescent="0.25">
      <c r="A538" s="54"/>
      <c r="B538" s="55"/>
      <c r="C538" s="56" t="s">
        <v>375</v>
      </c>
      <c r="D538" s="55"/>
      <c r="E538" s="57"/>
      <c r="F538" s="57"/>
      <c r="G538" s="58">
        <v>2141.04</v>
      </c>
      <c r="H538" s="59">
        <v>10748</v>
      </c>
    </row>
    <row r="539" spans="1:8" s="53" customFormat="1" ht="36" outlineLevel="1" x14ac:dyDescent="0.25">
      <c r="A539" s="61" t="s">
        <v>737</v>
      </c>
      <c r="B539" s="62" t="s">
        <v>377</v>
      </c>
      <c r="C539" s="63" t="s">
        <v>378</v>
      </c>
      <c r="D539" s="62" t="s">
        <v>379</v>
      </c>
      <c r="E539" s="64">
        <v>5.4599999999999996E-3</v>
      </c>
      <c r="F539" s="64">
        <v>2.7408999999999999E-2</v>
      </c>
      <c r="G539" s="65">
        <v>4818</v>
      </c>
      <c r="H539" s="66">
        <v>132</v>
      </c>
    </row>
    <row r="540" spans="1:8" s="53" customFormat="1" outlineLevel="2" x14ac:dyDescent="0.25">
      <c r="A540" s="67"/>
      <c r="B540" s="68" t="s">
        <v>380</v>
      </c>
      <c r="C540" s="69" t="s">
        <v>381</v>
      </c>
      <c r="D540" s="70" t="s">
        <v>372</v>
      </c>
      <c r="E540" s="71">
        <v>5.4599999999999996E-3</v>
      </c>
      <c r="F540" s="71">
        <v>2.7408999999999999E-2</v>
      </c>
      <c r="G540" s="72">
        <v>1791</v>
      </c>
      <c r="H540" s="73">
        <v>49.09</v>
      </c>
    </row>
    <row r="541" spans="1:8" s="53" customFormat="1" ht="36" outlineLevel="1" x14ac:dyDescent="0.25">
      <c r="A541" s="61" t="s">
        <v>738</v>
      </c>
      <c r="B541" s="62" t="s">
        <v>646</v>
      </c>
      <c r="C541" s="63" t="s">
        <v>647</v>
      </c>
      <c r="D541" s="62" t="s">
        <v>379</v>
      </c>
      <c r="E541" s="64">
        <v>4.0949999999999997E-3</v>
      </c>
      <c r="F541" s="64">
        <v>2.0556999999999999E-2</v>
      </c>
      <c r="G541" s="65">
        <v>61</v>
      </c>
      <c r="H541" s="66">
        <v>1</v>
      </c>
    </row>
    <row r="542" spans="1:8" s="53" customFormat="1" outlineLevel="2" x14ac:dyDescent="0.25">
      <c r="A542" s="67"/>
      <c r="B542" s="68" t="s">
        <v>380</v>
      </c>
      <c r="C542" s="69" t="s">
        <v>385</v>
      </c>
      <c r="D542" s="70" t="s">
        <v>372</v>
      </c>
      <c r="E542" s="71" t="s">
        <v>386</v>
      </c>
      <c r="F542" s="71" t="s">
        <v>386</v>
      </c>
      <c r="G542" s="72" t="s">
        <v>386</v>
      </c>
      <c r="H542" s="73" t="s">
        <v>386</v>
      </c>
    </row>
    <row r="543" spans="1:8" s="53" customFormat="1" ht="36" outlineLevel="1" x14ac:dyDescent="0.25">
      <c r="A543" s="61" t="s">
        <v>739</v>
      </c>
      <c r="B543" s="62" t="s">
        <v>388</v>
      </c>
      <c r="C543" s="63" t="s">
        <v>389</v>
      </c>
      <c r="D543" s="62" t="s">
        <v>379</v>
      </c>
      <c r="E543" s="64">
        <v>1.8794999999999999E-2</v>
      </c>
      <c r="F543" s="64">
        <v>9.4351000000000004E-2</v>
      </c>
      <c r="G543" s="65">
        <v>198</v>
      </c>
      <c r="H543" s="66">
        <v>19</v>
      </c>
    </row>
    <row r="544" spans="1:8" s="53" customFormat="1" outlineLevel="2" x14ac:dyDescent="0.25">
      <c r="A544" s="67"/>
      <c r="B544" s="68" t="s">
        <v>380</v>
      </c>
      <c r="C544" s="69" t="s">
        <v>385</v>
      </c>
      <c r="D544" s="70" t="s">
        <v>372</v>
      </c>
      <c r="E544" s="71" t="s">
        <v>386</v>
      </c>
      <c r="F544" s="71" t="s">
        <v>386</v>
      </c>
      <c r="G544" s="72" t="s">
        <v>386</v>
      </c>
      <c r="H544" s="73" t="s">
        <v>386</v>
      </c>
    </row>
    <row r="545" spans="1:8" s="53" customFormat="1" ht="36" outlineLevel="1" x14ac:dyDescent="0.25">
      <c r="A545" s="61" t="s">
        <v>740</v>
      </c>
      <c r="B545" s="62" t="s">
        <v>391</v>
      </c>
      <c r="C545" s="63" t="s">
        <v>392</v>
      </c>
      <c r="D545" s="62" t="s">
        <v>379</v>
      </c>
      <c r="E545" s="64">
        <v>8.1899999999999994E-3</v>
      </c>
      <c r="F545" s="64">
        <v>4.1113999999999998E-2</v>
      </c>
      <c r="G545" s="65">
        <v>2630</v>
      </c>
      <c r="H545" s="66">
        <v>108</v>
      </c>
    </row>
    <row r="546" spans="1:8" s="53" customFormat="1" outlineLevel="2" x14ac:dyDescent="0.25">
      <c r="A546" s="67"/>
      <c r="B546" s="68" t="s">
        <v>380</v>
      </c>
      <c r="C546" s="69" t="s">
        <v>381</v>
      </c>
      <c r="D546" s="70" t="s">
        <v>372</v>
      </c>
      <c r="E546" s="71">
        <v>8.1899999999999994E-3</v>
      </c>
      <c r="F546" s="71">
        <v>4.1113999999999998E-2</v>
      </c>
      <c r="G546" s="72">
        <v>1254</v>
      </c>
      <c r="H546" s="73">
        <v>51.56</v>
      </c>
    </row>
    <row r="547" spans="1:8" s="60" customFormat="1" x14ac:dyDescent="0.25">
      <c r="A547" s="54"/>
      <c r="B547" s="55"/>
      <c r="C547" s="56" t="s">
        <v>393</v>
      </c>
      <c r="D547" s="55"/>
      <c r="E547" s="57"/>
      <c r="F547" s="57"/>
      <c r="G547" s="58">
        <v>55.83</v>
      </c>
      <c r="H547" s="59">
        <v>280</v>
      </c>
    </row>
    <row r="548" spans="1:8" s="53" customFormat="1" ht="36" outlineLevel="1" x14ac:dyDescent="0.25">
      <c r="A548" s="61" t="s">
        <v>741</v>
      </c>
      <c r="B548" s="62" t="s">
        <v>651</v>
      </c>
      <c r="C548" s="63" t="s">
        <v>197</v>
      </c>
      <c r="D548" s="62" t="s">
        <v>53</v>
      </c>
      <c r="E548" s="64">
        <v>5.0099999999999999E-2</v>
      </c>
      <c r="F548" s="64">
        <v>0.251502</v>
      </c>
      <c r="G548" s="65">
        <v>339</v>
      </c>
      <c r="H548" s="66">
        <v>85</v>
      </c>
    </row>
    <row r="549" spans="1:8" s="53" customFormat="1" ht="36" outlineLevel="1" x14ac:dyDescent="0.25">
      <c r="A549" s="61" t="s">
        <v>742</v>
      </c>
      <c r="B549" s="62" t="s">
        <v>397</v>
      </c>
      <c r="C549" s="63" t="s">
        <v>77</v>
      </c>
      <c r="D549" s="62" t="s">
        <v>63</v>
      </c>
      <c r="E549" s="64">
        <v>1.4999999999999999E-4</v>
      </c>
      <c r="F549" s="64">
        <v>7.5299999999999998E-4</v>
      </c>
      <c r="G549" s="65">
        <v>499537</v>
      </c>
      <c r="H549" s="66">
        <v>376</v>
      </c>
    </row>
    <row r="550" spans="1:8" s="53" customFormat="1" ht="36" outlineLevel="1" x14ac:dyDescent="0.25">
      <c r="A550" s="61" t="s">
        <v>743</v>
      </c>
      <c r="B550" s="62" t="s">
        <v>654</v>
      </c>
      <c r="C550" s="63" t="s">
        <v>150</v>
      </c>
      <c r="D550" s="62" t="s">
        <v>63</v>
      </c>
      <c r="E550" s="64">
        <v>9.0000000000000002E-6</v>
      </c>
      <c r="F550" s="64">
        <v>4.5000000000000003E-5</v>
      </c>
      <c r="G550" s="65">
        <v>2403158</v>
      </c>
      <c r="H550" s="66">
        <v>107</v>
      </c>
    </row>
    <row r="551" spans="1:8" s="53" customFormat="1" ht="36" outlineLevel="1" x14ac:dyDescent="0.25">
      <c r="A551" s="61" t="s">
        <v>744</v>
      </c>
      <c r="B551" s="62" t="s">
        <v>405</v>
      </c>
      <c r="C551" s="63" t="s">
        <v>224</v>
      </c>
      <c r="D551" s="62" t="s">
        <v>63</v>
      </c>
      <c r="E551" s="64">
        <v>5.0000000000000004E-6</v>
      </c>
      <c r="F551" s="64">
        <v>2.3E-5</v>
      </c>
      <c r="G551" s="65">
        <v>206086</v>
      </c>
      <c r="H551" s="66">
        <v>5</v>
      </c>
    </row>
    <row r="552" spans="1:8" s="53" customFormat="1" ht="36" outlineLevel="1" x14ac:dyDescent="0.25">
      <c r="A552" s="61" t="s">
        <v>745</v>
      </c>
      <c r="B552" s="62" t="s">
        <v>407</v>
      </c>
      <c r="C552" s="63" t="s">
        <v>80</v>
      </c>
      <c r="D552" s="62" t="s">
        <v>53</v>
      </c>
      <c r="E552" s="64">
        <v>0.08</v>
      </c>
      <c r="F552" s="64">
        <v>0.40160000000000001</v>
      </c>
      <c r="G552" s="65">
        <v>446</v>
      </c>
      <c r="H552" s="66">
        <v>179</v>
      </c>
    </row>
    <row r="553" spans="1:8" s="53" customFormat="1" ht="36" outlineLevel="1" x14ac:dyDescent="0.25">
      <c r="A553" s="47" t="s">
        <v>746</v>
      </c>
      <c r="B553" s="48" t="s">
        <v>747</v>
      </c>
      <c r="C553" s="49" t="s">
        <v>188</v>
      </c>
      <c r="D553" s="48" t="s">
        <v>22</v>
      </c>
      <c r="E553" s="50">
        <v>1</v>
      </c>
      <c r="F553" s="50">
        <v>5.0199999999999996</v>
      </c>
      <c r="G553" s="51">
        <v>2957</v>
      </c>
      <c r="H553" s="52">
        <v>14844</v>
      </c>
    </row>
    <row r="554" spans="1:8" s="60" customFormat="1" x14ac:dyDescent="0.25">
      <c r="A554" s="54"/>
      <c r="B554" s="55"/>
      <c r="C554" s="56" t="s">
        <v>416</v>
      </c>
      <c r="D554" s="55"/>
      <c r="E554" s="57"/>
      <c r="F554" s="57"/>
      <c r="G554" s="58">
        <v>3106.91</v>
      </c>
      <c r="H554" s="59">
        <v>15597</v>
      </c>
    </row>
    <row r="555" spans="1:8" s="74" customFormat="1" x14ac:dyDescent="0.25">
      <c r="A555" s="61"/>
      <c r="B555" s="62"/>
      <c r="C555" s="63" t="s">
        <v>417</v>
      </c>
      <c r="D555" s="62" t="s">
        <v>418</v>
      </c>
      <c r="E555" s="64">
        <v>98</v>
      </c>
      <c r="F555" s="64"/>
      <c r="G555" s="65">
        <v>2098.21</v>
      </c>
      <c r="H555" s="66">
        <v>10533</v>
      </c>
    </row>
    <row r="556" spans="1:8" s="74" customFormat="1" x14ac:dyDescent="0.25">
      <c r="A556" s="61"/>
      <c r="B556" s="62"/>
      <c r="C556" s="63" t="s">
        <v>419</v>
      </c>
      <c r="D556" s="62" t="s">
        <v>418</v>
      </c>
      <c r="E556" s="64">
        <v>8</v>
      </c>
      <c r="F556" s="64"/>
      <c r="G556" s="65">
        <v>590.23</v>
      </c>
      <c r="H556" s="66">
        <v>2963</v>
      </c>
    </row>
    <row r="557" spans="1:8" s="60" customFormat="1" x14ac:dyDescent="0.25">
      <c r="A557" s="54"/>
      <c r="B557" s="55"/>
      <c r="C557" s="56" t="s">
        <v>420</v>
      </c>
      <c r="D557" s="55"/>
      <c r="E557" s="57"/>
      <c r="F557" s="57"/>
      <c r="G557" s="58">
        <v>7968.16</v>
      </c>
      <c r="H557" s="59">
        <v>40000</v>
      </c>
    </row>
    <row r="558" spans="1:8" s="46" customFormat="1" ht="76.5" x14ac:dyDescent="0.25">
      <c r="A558" s="41" t="s">
        <v>154</v>
      </c>
      <c r="B558" s="42" t="s">
        <v>638</v>
      </c>
      <c r="C558" s="42" t="s">
        <v>748</v>
      </c>
      <c r="D558" s="43" t="s">
        <v>640</v>
      </c>
      <c r="E558" s="331">
        <v>85</v>
      </c>
      <c r="F558" s="332"/>
      <c r="G558" s="44">
        <v>5239.8500000000004</v>
      </c>
      <c r="H558" s="45">
        <v>445387</v>
      </c>
    </row>
    <row r="559" spans="1:8" s="53" customFormat="1" outlineLevel="1" x14ac:dyDescent="0.25">
      <c r="A559" s="61" t="s">
        <v>749</v>
      </c>
      <c r="B559" s="62" t="s">
        <v>19</v>
      </c>
      <c r="C559" s="63" t="s">
        <v>528</v>
      </c>
      <c r="D559" s="62" t="s">
        <v>372</v>
      </c>
      <c r="E559" s="64">
        <v>0.59325000000000006</v>
      </c>
      <c r="F559" s="64">
        <v>50.426000000000002</v>
      </c>
      <c r="G559" s="65">
        <v>1309.2</v>
      </c>
      <c r="H559" s="66">
        <v>66018</v>
      </c>
    </row>
    <row r="560" spans="1:8" s="53" customFormat="1" outlineLevel="1" x14ac:dyDescent="0.25">
      <c r="A560" s="61" t="s">
        <v>750</v>
      </c>
      <c r="B560" s="62" t="s">
        <v>26</v>
      </c>
      <c r="C560" s="63" t="s">
        <v>374</v>
      </c>
      <c r="D560" s="62" t="s">
        <v>372</v>
      </c>
      <c r="E560" s="64">
        <v>8.3999999999999995E-3</v>
      </c>
      <c r="F560" s="64">
        <v>0.71399999999999997</v>
      </c>
      <c r="G560" s="65">
        <v>1762.56</v>
      </c>
      <c r="H560" s="66">
        <v>1258</v>
      </c>
    </row>
    <row r="561" spans="1:8" s="60" customFormat="1" x14ac:dyDescent="0.25">
      <c r="A561" s="54"/>
      <c r="B561" s="55"/>
      <c r="C561" s="56" t="s">
        <v>375</v>
      </c>
      <c r="D561" s="55"/>
      <c r="E561" s="57"/>
      <c r="F561" s="57"/>
      <c r="G561" s="58">
        <v>791.49</v>
      </c>
      <c r="H561" s="59">
        <v>67277</v>
      </c>
    </row>
    <row r="562" spans="1:8" s="53" customFormat="1" ht="36" outlineLevel="1" x14ac:dyDescent="0.25">
      <c r="A562" s="61" t="s">
        <v>751</v>
      </c>
      <c r="B562" s="62" t="s">
        <v>377</v>
      </c>
      <c r="C562" s="63" t="s">
        <v>378</v>
      </c>
      <c r="D562" s="62" t="s">
        <v>379</v>
      </c>
      <c r="E562" s="64">
        <v>3.3600000000000001E-3</v>
      </c>
      <c r="F562" s="64">
        <v>0.28560000000000002</v>
      </c>
      <c r="G562" s="65">
        <v>4818</v>
      </c>
      <c r="H562" s="66">
        <v>1376</v>
      </c>
    </row>
    <row r="563" spans="1:8" s="53" customFormat="1" outlineLevel="2" x14ac:dyDescent="0.25">
      <c r="A563" s="67"/>
      <c r="B563" s="68" t="s">
        <v>380</v>
      </c>
      <c r="C563" s="69" t="s">
        <v>381</v>
      </c>
      <c r="D563" s="70" t="s">
        <v>372</v>
      </c>
      <c r="E563" s="71">
        <v>3.3600000000000001E-3</v>
      </c>
      <c r="F563" s="71">
        <v>0.28560000000000002</v>
      </c>
      <c r="G563" s="72">
        <v>1791</v>
      </c>
      <c r="H563" s="73">
        <v>511.51</v>
      </c>
    </row>
    <row r="564" spans="1:8" s="53" customFormat="1" ht="36" outlineLevel="1" x14ac:dyDescent="0.25">
      <c r="A564" s="61" t="s">
        <v>752</v>
      </c>
      <c r="B564" s="62" t="s">
        <v>383</v>
      </c>
      <c r="C564" s="63" t="s">
        <v>384</v>
      </c>
      <c r="D564" s="62" t="s">
        <v>379</v>
      </c>
      <c r="E564" s="64">
        <v>9.2399999999999996E-2</v>
      </c>
      <c r="F564" s="64">
        <v>7.8540000000000001</v>
      </c>
      <c r="G564" s="65">
        <v>53</v>
      </c>
      <c r="H564" s="66">
        <v>416</v>
      </c>
    </row>
    <row r="565" spans="1:8" s="53" customFormat="1" outlineLevel="2" x14ac:dyDescent="0.25">
      <c r="A565" s="67"/>
      <c r="B565" s="68" t="s">
        <v>380</v>
      </c>
      <c r="C565" s="69" t="s">
        <v>385</v>
      </c>
      <c r="D565" s="70" t="s">
        <v>372</v>
      </c>
      <c r="E565" s="71" t="s">
        <v>386</v>
      </c>
      <c r="F565" s="71" t="s">
        <v>386</v>
      </c>
      <c r="G565" s="72" t="s">
        <v>386</v>
      </c>
      <c r="H565" s="73" t="s">
        <v>386</v>
      </c>
    </row>
    <row r="566" spans="1:8" s="53" customFormat="1" ht="36" outlineLevel="1" x14ac:dyDescent="0.25">
      <c r="A566" s="61" t="s">
        <v>753</v>
      </c>
      <c r="B566" s="62" t="s">
        <v>646</v>
      </c>
      <c r="C566" s="63" t="s">
        <v>647</v>
      </c>
      <c r="D566" s="62" t="s">
        <v>379</v>
      </c>
      <c r="E566" s="64">
        <v>1.0499999999999999E-3</v>
      </c>
      <c r="F566" s="64">
        <v>8.9249999999999996E-2</v>
      </c>
      <c r="G566" s="65">
        <v>61</v>
      </c>
      <c r="H566" s="66">
        <v>5</v>
      </c>
    </row>
    <row r="567" spans="1:8" s="53" customFormat="1" outlineLevel="2" x14ac:dyDescent="0.25">
      <c r="A567" s="67"/>
      <c r="B567" s="68" t="s">
        <v>380</v>
      </c>
      <c r="C567" s="69" t="s">
        <v>385</v>
      </c>
      <c r="D567" s="70" t="s">
        <v>372</v>
      </c>
      <c r="E567" s="71" t="s">
        <v>386</v>
      </c>
      <c r="F567" s="71" t="s">
        <v>386</v>
      </c>
      <c r="G567" s="72" t="s">
        <v>386</v>
      </c>
      <c r="H567" s="73" t="s">
        <v>386</v>
      </c>
    </row>
    <row r="568" spans="1:8" s="53" customFormat="1" ht="36" outlineLevel="1" x14ac:dyDescent="0.25">
      <c r="A568" s="61" t="s">
        <v>754</v>
      </c>
      <c r="B568" s="62" t="s">
        <v>388</v>
      </c>
      <c r="C568" s="63" t="s">
        <v>389</v>
      </c>
      <c r="D568" s="62" t="s">
        <v>379</v>
      </c>
      <c r="E568" s="64">
        <v>1.1235E-2</v>
      </c>
      <c r="F568" s="64">
        <v>0.95497500000000002</v>
      </c>
      <c r="G568" s="65">
        <v>198</v>
      </c>
      <c r="H568" s="66">
        <v>189</v>
      </c>
    </row>
    <row r="569" spans="1:8" s="53" customFormat="1" outlineLevel="2" x14ac:dyDescent="0.25">
      <c r="A569" s="67"/>
      <c r="B569" s="68" t="s">
        <v>380</v>
      </c>
      <c r="C569" s="69" t="s">
        <v>385</v>
      </c>
      <c r="D569" s="70" t="s">
        <v>372</v>
      </c>
      <c r="E569" s="71" t="s">
        <v>386</v>
      </c>
      <c r="F569" s="71" t="s">
        <v>386</v>
      </c>
      <c r="G569" s="72" t="s">
        <v>386</v>
      </c>
      <c r="H569" s="73" t="s">
        <v>386</v>
      </c>
    </row>
    <row r="570" spans="1:8" s="53" customFormat="1" ht="36" outlineLevel="1" x14ac:dyDescent="0.25">
      <c r="A570" s="61" t="s">
        <v>755</v>
      </c>
      <c r="B570" s="62" t="s">
        <v>391</v>
      </c>
      <c r="C570" s="63" t="s">
        <v>392</v>
      </c>
      <c r="D570" s="62" t="s">
        <v>379</v>
      </c>
      <c r="E570" s="64">
        <v>5.0400000000000002E-3</v>
      </c>
      <c r="F570" s="64">
        <v>0.4284</v>
      </c>
      <c r="G570" s="65">
        <v>2630</v>
      </c>
      <c r="H570" s="66">
        <v>1127</v>
      </c>
    </row>
    <row r="571" spans="1:8" s="53" customFormat="1" outlineLevel="2" x14ac:dyDescent="0.25">
      <c r="A571" s="67"/>
      <c r="B571" s="68" t="s">
        <v>380</v>
      </c>
      <c r="C571" s="69" t="s">
        <v>381</v>
      </c>
      <c r="D571" s="70" t="s">
        <v>372</v>
      </c>
      <c r="E571" s="71">
        <v>5.0400000000000002E-3</v>
      </c>
      <c r="F571" s="71">
        <v>0.4284</v>
      </c>
      <c r="G571" s="72">
        <v>1254</v>
      </c>
      <c r="H571" s="73">
        <v>537.21</v>
      </c>
    </row>
    <row r="572" spans="1:8" s="60" customFormat="1" x14ac:dyDescent="0.25">
      <c r="A572" s="54"/>
      <c r="B572" s="55"/>
      <c r="C572" s="56" t="s">
        <v>393</v>
      </c>
      <c r="D572" s="55"/>
      <c r="E572" s="57"/>
      <c r="F572" s="57"/>
      <c r="G572" s="58">
        <v>39.1</v>
      </c>
      <c r="H572" s="59">
        <v>3323</v>
      </c>
    </row>
    <row r="573" spans="1:8" s="53" customFormat="1" ht="36" outlineLevel="1" x14ac:dyDescent="0.25">
      <c r="A573" s="61" t="s">
        <v>756</v>
      </c>
      <c r="B573" s="62" t="s">
        <v>651</v>
      </c>
      <c r="C573" s="63" t="s">
        <v>197</v>
      </c>
      <c r="D573" s="62" t="s">
        <v>53</v>
      </c>
      <c r="E573" s="64">
        <v>2.9600000000000001E-2</v>
      </c>
      <c r="F573" s="64">
        <v>2.516</v>
      </c>
      <c r="G573" s="65">
        <v>339</v>
      </c>
      <c r="H573" s="66">
        <v>853</v>
      </c>
    </row>
    <row r="574" spans="1:8" s="53" customFormat="1" ht="36" outlineLevel="1" x14ac:dyDescent="0.25">
      <c r="A574" s="61" t="s">
        <v>757</v>
      </c>
      <c r="B574" s="62" t="s">
        <v>397</v>
      </c>
      <c r="C574" s="63" t="s">
        <v>77</v>
      </c>
      <c r="D574" s="62" t="s">
        <v>63</v>
      </c>
      <c r="E574" s="64">
        <v>1.2999999999999999E-4</v>
      </c>
      <c r="F574" s="64">
        <v>1.1050000000000001E-2</v>
      </c>
      <c r="G574" s="65">
        <v>499537</v>
      </c>
      <c r="H574" s="66">
        <v>5520</v>
      </c>
    </row>
    <row r="575" spans="1:8" s="53" customFormat="1" ht="36" outlineLevel="1" x14ac:dyDescent="0.25">
      <c r="A575" s="61" t="s">
        <v>758</v>
      </c>
      <c r="B575" s="62" t="s">
        <v>654</v>
      </c>
      <c r="C575" s="63" t="s">
        <v>150</v>
      </c>
      <c r="D575" s="62" t="s">
        <v>63</v>
      </c>
      <c r="E575" s="64">
        <v>1.4E-5</v>
      </c>
      <c r="F575" s="64">
        <v>1.1900000000000001E-3</v>
      </c>
      <c r="G575" s="65">
        <v>2403158</v>
      </c>
      <c r="H575" s="66">
        <v>2860</v>
      </c>
    </row>
    <row r="576" spans="1:8" s="53" customFormat="1" ht="36" outlineLevel="1" x14ac:dyDescent="0.25">
      <c r="A576" s="61" t="s">
        <v>759</v>
      </c>
      <c r="B576" s="62" t="s">
        <v>405</v>
      </c>
      <c r="C576" s="63" t="s">
        <v>224</v>
      </c>
      <c r="D576" s="62" t="s">
        <v>63</v>
      </c>
      <c r="E576" s="64">
        <v>3.0000000000000001E-6</v>
      </c>
      <c r="F576" s="64">
        <v>2.3000000000000001E-4</v>
      </c>
      <c r="G576" s="65">
        <v>206086</v>
      </c>
      <c r="H576" s="66">
        <v>47</v>
      </c>
    </row>
    <row r="577" spans="1:8" s="53" customFormat="1" ht="36" outlineLevel="1" x14ac:dyDescent="0.25">
      <c r="A577" s="61" t="s">
        <v>760</v>
      </c>
      <c r="B577" s="62" t="s">
        <v>407</v>
      </c>
      <c r="C577" s="63" t="s">
        <v>80</v>
      </c>
      <c r="D577" s="62" t="s">
        <v>53</v>
      </c>
      <c r="E577" s="64">
        <v>0.1298</v>
      </c>
      <c r="F577" s="64">
        <v>11.032999999999999</v>
      </c>
      <c r="G577" s="65">
        <v>446</v>
      </c>
      <c r="H577" s="66">
        <v>4921</v>
      </c>
    </row>
    <row r="578" spans="1:8" s="53" customFormat="1" ht="36" outlineLevel="1" x14ac:dyDescent="0.25">
      <c r="A578" s="47" t="s">
        <v>761</v>
      </c>
      <c r="B578" s="48" t="s">
        <v>658</v>
      </c>
      <c r="C578" s="49" t="s">
        <v>35</v>
      </c>
      <c r="D578" s="48" t="s">
        <v>22</v>
      </c>
      <c r="E578" s="50">
        <v>1</v>
      </c>
      <c r="F578" s="50">
        <v>85</v>
      </c>
      <c r="G578" s="51">
        <v>4257</v>
      </c>
      <c r="H578" s="52">
        <v>361845</v>
      </c>
    </row>
    <row r="579" spans="1:8" s="60" customFormat="1" x14ac:dyDescent="0.25">
      <c r="A579" s="54"/>
      <c r="B579" s="55"/>
      <c r="C579" s="56" t="s">
        <v>416</v>
      </c>
      <c r="D579" s="55"/>
      <c r="E579" s="57"/>
      <c r="F579" s="57"/>
      <c r="G579" s="58">
        <v>4424.07</v>
      </c>
      <c r="H579" s="59">
        <v>376046</v>
      </c>
    </row>
    <row r="580" spans="1:8" s="74" customFormat="1" x14ac:dyDescent="0.25">
      <c r="A580" s="61"/>
      <c r="B580" s="62"/>
      <c r="C580" s="63" t="s">
        <v>417</v>
      </c>
      <c r="D580" s="62" t="s">
        <v>418</v>
      </c>
      <c r="E580" s="64">
        <v>98</v>
      </c>
      <c r="F580" s="64"/>
      <c r="G580" s="65">
        <v>775.66</v>
      </c>
      <c r="H580" s="66">
        <v>65931</v>
      </c>
    </row>
    <row r="581" spans="1:8" s="74" customFormat="1" x14ac:dyDescent="0.25">
      <c r="A581" s="61"/>
      <c r="B581" s="62"/>
      <c r="C581" s="63" t="s">
        <v>419</v>
      </c>
      <c r="D581" s="62" t="s">
        <v>418</v>
      </c>
      <c r="E581" s="64">
        <v>8</v>
      </c>
      <c r="F581" s="64"/>
      <c r="G581" s="65">
        <v>481.24</v>
      </c>
      <c r="H581" s="66">
        <v>40905</v>
      </c>
    </row>
    <row r="582" spans="1:8" s="60" customFormat="1" x14ac:dyDescent="0.25">
      <c r="A582" s="54"/>
      <c r="B582" s="55"/>
      <c r="C582" s="56" t="s">
        <v>420</v>
      </c>
      <c r="D582" s="55"/>
      <c r="E582" s="57"/>
      <c r="F582" s="57"/>
      <c r="G582" s="58">
        <v>6496.74</v>
      </c>
      <c r="H582" s="59">
        <v>552223</v>
      </c>
    </row>
    <row r="583" spans="1:8" s="46" customFormat="1" ht="76.5" x14ac:dyDescent="0.25">
      <c r="A583" s="41" t="s">
        <v>157</v>
      </c>
      <c r="B583" s="42" t="s">
        <v>762</v>
      </c>
      <c r="C583" s="42" t="s">
        <v>763</v>
      </c>
      <c r="D583" s="43" t="s">
        <v>640</v>
      </c>
      <c r="E583" s="331">
        <v>155.6</v>
      </c>
      <c r="F583" s="332"/>
      <c r="G583" s="44">
        <v>43319.61</v>
      </c>
      <c r="H583" s="45">
        <v>6740532</v>
      </c>
    </row>
    <row r="584" spans="1:8" s="53" customFormat="1" outlineLevel="1" x14ac:dyDescent="0.25">
      <c r="A584" s="61" t="s">
        <v>764</v>
      </c>
      <c r="B584" s="62" t="s">
        <v>19</v>
      </c>
      <c r="C584" s="63" t="s">
        <v>528</v>
      </c>
      <c r="D584" s="62" t="s">
        <v>372</v>
      </c>
      <c r="E584" s="64">
        <v>0.69930000000000003</v>
      </c>
      <c r="F584" s="64">
        <v>108.81100000000001</v>
      </c>
      <c r="G584" s="65">
        <v>1309.2</v>
      </c>
      <c r="H584" s="66">
        <v>142455</v>
      </c>
    </row>
    <row r="585" spans="1:8" s="53" customFormat="1" outlineLevel="1" x14ac:dyDescent="0.25">
      <c r="A585" s="61" t="s">
        <v>765</v>
      </c>
      <c r="B585" s="62" t="s">
        <v>26</v>
      </c>
      <c r="C585" s="63" t="s">
        <v>374</v>
      </c>
      <c r="D585" s="62" t="s">
        <v>372</v>
      </c>
      <c r="E585" s="64">
        <v>1.0500000000000001E-2</v>
      </c>
      <c r="F585" s="64">
        <v>1.6339999999999999</v>
      </c>
      <c r="G585" s="65">
        <v>1762.56</v>
      </c>
      <c r="H585" s="66">
        <v>2880</v>
      </c>
    </row>
    <row r="586" spans="1:8" s="60" customFormat="1" x14ac:dyDescent="0.25">
      <c r="A586" s="54"/>
      <c r="B586" s="55"/>
      <c r="C586" s="56" t="s">
        <v>375</v>
      </c>
      <c r="D586" s="55"/>
      <c r="E586" s="57"/>
      <c r="F586" s="57"/>
      <c r="G586" s="58">
        <v>934.03</v>
      </c>
      <c r="H586" s="59">
        <v>145335</v>
      </c>
    </row>
    <row r="587" spans="1:8" s="53" customFormat="1" ht="36" outlineLevel="1" x14ac:dyDescent="0.25">
      <c r="A587" s="61" t="s">
        <v>766</v>
      </c>
      <c r="B587" s="62" t="s">
        <v>377</v>
      </c>
      <c r="C587" s="63" t="s">
        <v>378</v>
      </c>
      <c r="D587" s="62" t="s">
        <v>379</v>
      </c>
      <c r="E587" s="64">
        <v>4.1999999999999997E-3</v>
      </c>
      <c r="F587" s="64">
        <v>0.65351999999999999</v>
      </c>
      <c r="G587" s="65">
        <v>4818</v>
      </c>
      <c r="H587" s="66">
        <v>3149</v>
      </c>
    </row>
    <row r="588" spans="1:8" s="53" customFormat="1" outlineLevel="2" x14ac:dyDescent="0.25">
      <c r="A588" s="67"/>
      <c r="B588" s="68" t="s">
        <v>380</v>
      </c>
      <c r="C588" s="69" t="s">
        <v>381</v>
      </c>
      <c r="D588" s="70" t="s">
        <v>372</v>
      </c>
      <c r="E588" s="71">
        <v>4.1999999999999997E-3</v>
      </c>
      <c r="F588" s="71">
        <v>0.65351999999999999</v>
      </c>
      <c r="G588" s="72">
        <v>1791</v>
      </c>
      <c r="H588" s="73">
        <v>1170.45</v>
      </c>
    </row>
    <row r="589" spans="1:8" s="53" customFormat="1" ht="36" outlineLevel="1" x14ac:dyDescent="0.25">
      <c r="A589" s="61" t="s">
        <v>767</v>
      </c>
      <c r="B589" s="62" t="s">
        <v>383</v>
      </c>
      <c r="C589" s="63" t="s">
        <v>384</v>
      </c>
      <c r="D589" s="62" t="s">
        <v>379</v>
      </c>
      <c r="E589" s="64">
        <v>7.6124999999999998E-2</v>
      </c>
      <c r="F589" s="64">
        <v>11.845000000000001</v>
      </c>
      <c r="G589" s="65">
        <v>53</v>
      </c>
      <c r="H589" s="66">
        <v>628</v>
      </c>
    </row>
    <row r="590" spans="1:8" s="53" customFormat="1" outlineLevel="2" x14ac:dyDescent="0.25">
      <c r="A590" s="67"/>
      <c r="B590" s="68" t="s">
        <v>380</v>
      </c>
      <c r="C590" s="69" t="s">
        <v>385</v>
      </c>
      <c r="D590" s="70" t="s">
        <v>372</v>
      </c>
      <c r="E590" s="71" t="s">
        <v>386</v>
      </c>
      <c r="F590" s="71" t="s">
        <v>386</v>
      </c>
      <c r="G590" s="72" t="s">
        <v>386</v>
      </c>
      <c r="H590" s="73" t="s">
        <v>386</v>
      </c>
    </row>
    <row r="591" spans="1:8" s="53" customFormat="1" ht="36" outlineLevel="1" x14ac:dyDescent="0.25">
      <c r="A591" s="61" t="s">
        <v>768</v>
      </c>
      <c r="B591" s="62" t="s">
        <v>646</v>
      </c>
      <c r="C591" s="63" t="s">
        <v>647</v>
      </c>
      <c r="D591" s="62" t="s">
        <v>379</v>
      </c>
      <c r="E591" s="64">
        <v>6.3000000000000003E-4</v>
      </c>
      <c r="F591" s="64">
        <v>9.8028000000000004E-2</v>
      </c>
      <c r="G591" s="65">
        <v>61</v>
      </c>
      <c r="H591" s="66">
        <v>6</v>
      </c>
    </row>
    <row r="592" spans="1:8" s="53" customFormat="1" outlineLevel="2" x14ac:dyDescent="0.25">
      <c r="A592" s="67"/>
      <c r="B592" s="68" t="s">
        <v>380</v>
      </c>
      <c r="C592" s="69" t="s">
        <v>385</v>
      </c>
      <c r="D592" s="70" t="s">
        <v>372</v>
      </c>
      <c r="E592" s="71" t="s">
        <v>386</v>
      </c>
      <c r="F592" s="71" t="s">
        <v>386</v>
      </c>
      <c r="G592" s="72" t="s">
        <v>386</v>
      </c>
      <c r="H592" s="73" t="s">
        <v>386</v>
      </c>
    </row>
    <row r="593" spans="1:8" s="53" customFormat="1" ht="36" outlineLevel="1" x14ac:dyDescent="0.25">
      <c r="A593" s="61" t="s">
        <v>769</v>
      </c>
      <c r="B593" s="62" t="s">
        <v>388</v>
      </c>
      <c r="C593" s="63" t="s">
        <v>389</v>
      </c>
      <c r="D593" s="62" t="s">
        <v>379</v>
      </c>
      <c r="E593" s="64">
        <v>1.1655E-2</v>
      </c>
      <c r="F593" s="64">
        <v>1.8140000000000001</v>
      </c>
      <c r="G593" s="65">
        <v>198</v>
      </c>
      <c r="H593" s="66">
        <v>359</v>
      </c>
    </row>
    <row r="594" spans="1:8" s="53" customFormat="1" outlineLevel="2" x14ac:dyDescent="0.25">
      <c r="A594" s="67"/>
      <c r="B594" s="68" t="s">
        <v>380</v>
      </c>
      <c r="C594" s="69" t="s">
        <v>385</v>
      </c>
      <c r="D594" s="70" t="s">
        <v>372</v>
      </c>
      <c r="E594" s="71" t="s">
        <v>386</v>
      </c>
      <c r="F594" s="71" t="s">
        <v>386</v>
      </c>
      <c r="G594" s="72" t="s">
        <v>386</v>
      </c>
      <c r="H594" s="73" t="s">
        <v>386</v>
      </c>
    </row>
    <row r="595" spans="1:8" s="53" customFormat="1" ht="36" outlineLevel="1" x14ac:dyDescent="0.25">
      <c r="A595" s="61" t="s">
        <v>770</v>
      </c>
      <c r="B595" s="62" t="s">
        <v>391</v>
      </c>
      <c r="C595" s="63" t="s">
        <v>392</v>
      </c>
      <c r="D595" s="62" t="s">
        <v>379</v>
      </c>
      <c r="E595" s="64">
        <v>6.3E-3</v>
      </c>
      <c r="F595" s="64">
        <v>0.98028000000000004</v>
      </c>
      <c r="G595" s="65">
        <v>2630</v>
      </c>
      <c r="H595" s="66">
        <v>2578</v>
      </c>
    </row>
    <row r="596" spans="1:8" s="53" customFormat="1" outlineLevel="2" x14ac:dyDescent="0.25">
      <c r="A596" s="67"/>
      <c r="B596" s="68" t="s">
        <v>380</v>
      </c>
      <c r="C596" s="69" t="s">
        <v>381</v>
      </c>
      <c r="D596" s="70" t="s">
        <v>372</v>
      </c>
      <c r="E596" s="71">
        <v>6.3E-3</v>
      </c>
      <c r="F596" s="71">
        <v>0.98028000000000004</v>
      </c>
      <c r="G596" s="72">
        <v>1254</v>
      </c>
      <c r="H596" s="73">
        <v>1229.27</v>
      </c>
    </row>
    <row r="597" spans="1:8" s="60" customFormat="1" x14ac:dyDescent="0.25">
      <c r="A597" s="54"/>
      <c r="B597" s="55"/>
      <c r="C597" s="56" t="s">
        <v>393</v>
      </c>
      <c r="D597" s="55"/>
      <c r="E597" s="57"/>
      <c r="F597" s="57"/>
      <c r="G597" s="58">
        <v>46.27</v>
      </c>
      <c r="H597" s="59">
        <v>7200</v>
      </c>
    </row>
    <row r="598" spans="1:8" s="53" customFormat="1" ht="36" outlineLevel="1" x14ac:dyDescent="0.25">
      <c r="A598" s="61" t="s">
        <v>771</v>
      </c>
      <c r="B598" s="62" t="s">
        <v>397</v>
      </c>
      <c r="C598" s="63" t="s">
        <v>77</v>
      </c>
      <c r="D598" s="62" t="s">
        <v>63</v>
      </c>
      <c r="E598" s="64">
        <v>1.2E-4</v>
      </c>
      <c r="F598" s="64">
        <v>1.8672000000000001E-2</v>
      </c>
      <c r="G598" s="65">
        <v>499537</v>
      </c>
      <c r="H598" s="66">
        <v>9327</v>
      </c>
    </row>
    <row r="599" spans="1:8" s="53" customFormat="1" ht="36" outlineLevel="1" x14ac:dyDescent="0.25">
      <c r="A599" s="61" t="s">
        <v>772</v>
      </c>
      <c r="B599" s="62" t="s">
        <v>773</v>
      </c>
      <c r="C599" s="63" t="s">
        <v>131</v>
      </c>
      <c r="D599" s="62" t="s">
        <v>53</v>
      </c>
      <c r="E599" s="64">
        <v>5.4100000000000002E-2</v>
      </c>
      <c r="F599" s="64">
        <v>8.4179999999999993</v>
      </c>
      <c r="G599" s="65">
        <v>4136</v>
      </c>
      <c r="H599" s="66">
        <v>34817</v>
      </c>
    </row>
    <row r="600" spans="1:8" s="53" customFormat="1" ht="36" outlineLevel="1" x14ac:dyDescent="0.25">
      <c r="A600" s="61" t="s">
        <v>774</v>
      </c>
      <c r="B600" s="62" t="s">
        <v>405</v>
      </c>
      <c r="C600" s="63" t="s">
        <v>224</v>
      </c>
      <c r="D600" s="62" t="s">
        <v>63</v>
      </c>
      <c r="E600" s="64">
        <v>3.0000000000000001E-6</v>
      </c>
      <c r="F600" s="64">
        <v>4.3600000000000003E-4</v>
      </c>
      <c r="G600" s="65">
        <v>206086</v>
      </c>
      <c r="H600" s="66">
        <v>90</v>
      </c>
    </row>
    <row r="601" spans="1:8" s="53" customFormat="1" ht="36" outlineLevel="1" x14ac:dyDescent="0.25">
      <c r="A601" s="61" t="s">
        <v>775</v>
      </c>
      <c r="B601" s="62" t="s">
        <v>407</v>
      </c>
      <c r="C601" s="63" t="s">
        <v>80</v>
      </c>
      <c r="D601" s="62" t="s">
        <v>53</v>
      </c>
      <c r="E601" s="64">
        <v>9.0899999999999995E-2</v>
      </c>
      <c r="F601" s="64">
        <v>14.144</v>
      </c>
      <c r="G601" s="65">
        <v>446</v>
      </c>
      <c r="H601" s="66">
        <v>6308</v>
      </c>
    </row>
    <row r="602" spans="1:8" s="53" customFormat="1" ht="36" outlineLevel="1" x14ac:dyDescent="0.25">
      <c r="A602" s="47" t="s">
        <v>776</v>
      </c>
      <c r="B602" s="48" t="s">
        <v>777</v>
      </c>
      <c r="C602" s="49" t="s">
        <v>21</v>
      </c>
      <c r="D602" s="48" t="s">
        <v>22</v>
      </c>
      <c r="E602" s="50">
        <v>1</v>
      </c>
      <c r="F602" s="50">
        <v>155.6</v>
      </c>
      <c r="G602" s="51">
        <v>42033</v>
      </c>
      <c r="H602" s="52">
        <v>6540335</v>
      </c>
    </row>
    <row r="603" spans="1:8" s="60" customFormat="1" x14ac:dyDescent="0.25">
      <c r="A603" s="54"/>
      <c r="B603" s="55"/>
      <c r="C603" s="56" t="s">
        <v>416</v>
      </c>
      <c r="D603" s="55"/>
      <c r="E603" s="57"/>
      <c r="F603" s="57"/>
      <c r="G603" s="58">
        <v>42357.82</v>
      </c>
      <c r="H603" s="59">
        <v>6590877</v>
      </c>
    </row>
    <row r="604" spans="1:8" s="74" customFormat="1" x14ac:dyDescent="0.25">
      <c r="A604" s="61"/>
      <c r="B604" s="62"/>
      <c r="C604" s="63" t="s">
        <v>417</v>
      </c>
      <c r="D604" s="62" t="s">
        <v>418</v>
      </c>
      <c r="E604" s="64">
        <v>98</v>
      </c>
      <c r="F604" s="64"/>
      <c r="G604" s="65">
        <v>915.35</v>
      </c>
      <c r="H604" s="66">
        <v>142428</v>
      </c>
    </row>
    <row r="605" spans="1:8" s="74" customFormat="1" x14ac:dyDescent="0.25">
      <c r="A605" s="61"/>
      <c r="B605" s="62"/>
      <c r="C605" s="63" t="s">
        <v>419</v>
      </c>
      <c r="D605" s="62" t="s">
        <v>418</v>
      </c>
      <c r="E605" s="64">
        <v>8</v>
      </c>
      <c r="F605" s="64"/>
      <c r="G605" s="65">
        <v>3538.8</v>
      </c>
      <c r="H605" s="66">
        <v>550637</v>
      </c>
    </row>
    <row r="606" spans="1:8" s="60" customFormat="1" x14ac:dyDescent="0.25">
      <c r="A606" s="54"/>
      <c r="B606" s="55"/>
      <c r="C606" s="56" t="s">
        <v>420</v>
      </c>
      <c r="D606" s="55"/>
      <c r="E606" s="57"/>
      <c r="F606" s="57"/>
      <c r="G606" s="58">
        <v>47773.760000000002</v>
      </c>
      <c r="H606" s="59">
        <v>7433597</v>
      </c>
    </row>
    <row r="607" spans="1:8" s="46" customFormat="1" ht="76.5" x14ac:dyDescent="0.25">
      <c r="A607" s="41" t="s">
        <v>160</v>
      </c>
      <c r="B607" s="42" t="s">
        <v>762</v>
      </c>
      <c r="C607" s="42" t="s">
        <v>778</v>
      </c>
      <c r="D607" s="43" t="s">
        <v>640</v>
      </c>
      <c r="E607" s="331">
        <v>25</v>
      </c>
      <c r="F607" s="332"/>
      <c r="G607" s="44">
        <v>43319.61</v>
      </c>
      <c r="H607" s="45">
        <v>1082990</v>
      </c>
    </row>
    <row r="608" spans="1:8" s="53" customFormat="1" outlineLevel="1" x14ac:dyDescent="0.25">
      <c r="A608" s="61" t="s">
        <v>779</v>
      </c>
      <c r="B608" s="62" t="s">
        <v>19</v>
      </c>
      <c r="C608" s="63" t="s">
        <v>528</v>
      </c>
      <c r="D608" s="62" t="s">
        <v>372</v>
      </c>
      <c r="E608" s="64">
        <v>0.69930000000000003</v>
      </c>
      <c r="F608" s="64">
        <v>17.483000000000001</v>
      </c>
      <c r="G608" s="65">
        <v>1309.2</v>
      </c>
      <c r="H608" s="66">
        <v>22888</v>
      </c>
    </row>
    <row r="609" spans="1:8" s="53" customFormat="1" outlineLevel="1" x14ac:dyDescent="0.25">
      <c r="A609" s="61" t="s">
        <v>780</v>
      </c>
      <c r="B609" s="62" t="s">
        <v>26</v>
      </c>
      <c r="C609" s="63" t="s">
        <v>374</v>
      </c>
      <c r="D609" s="62" t="s">
        <v>372</v>
      </c>
      <c r="E609" s="64">
        <v>1.0500000000000001E-2</v>
      </c>
      <c r="F609" s="64">
        <v>0.26250000000000001</v>
      </c>
      <c r="G609" s="65">
        <v>1762.56</v>
      </c>
      <c r="H609" s="66">
        <v>463</v>
      </c>
    </row>
    <row r="610" spans="1:8" s="60" customFormat="1" x14ac:dyDescent="0.25">
      <c r="A610" s="54"/>
      <c r="B610" s="55"/>
      <c r="C610" s="56" t="s">
        <v>375</v>
      </c>
      <c r="D610" s="55"/>
      <c r="E610" s="57"/>
      <c r="F610" s="57"/>
      <c r="G610" s="58">
        <v>934.03</v>
      </c>
      <c r="H610" s="59">
        <v>23351</v>
      </c>
    </row>
    <row r="611" spans="1:8" s="53" customFormat="1" ht="36" outlineLevel="1" x14ac:dyDescent="0.25">
      <c r="A611" s="61" t="s">
        <v>781</v>
      </c>
      <c r="B611" s="62" t="s">
        <v>377</v>
      </c>
      <c r="C611" s="63" t="s">
        <v>378</v>
      </c>
      <c r="D611" s="62" t="s">
        <v>379</v>
      </c>
      <c r="E611" s="64">
        <v>4.1999999999999997E-3</v>
      </c>
      <c r="F611" s="64">
        <v>0.105</v>
      </c>
      <c r="G611" s="65">
        <v>4818</v>
      </c>
      <c r="H611" s="66">
        <v>506</v>
      </c>
    </row>
    <row r="612" spans="1:8" s="53" customFormat="1" outlineLevel="2" x14ac:dyDescent="0.25">
      <c r="A612" s="67"/>
      <c r="B612" s="68" t="s">
        <v>380</v>
      </c>
      <c r="C612" s="69" t="s">
        <v>381</v>
      </c>
      <c r="D612" s="70" t="s">
        <v>372</v>
      </c>
      <c r="E612" s="71">
        <v>4.1999999999999997E-3</v>
      </c>
      <c r="F612" s="71">
        <v>0.105</v>
      </c>
      <c r="G612" s="72">
        <v>1791</v>
      </c>
      <c r="H612" s="73">
        <v>188.06</v>
      </c>
    </row>
    <row r="613" spans="1:8" s="53" customFormat="1" ht="36" outlineLevel="1" x14ac:dyDescent="0.25">
      <c r="A613" s="61" t="s">
        <v>782</v>
      </c>
      <c r="B613" s="62" t="s">
        <v>383</v>
      </c>
      <c r="C613" s="63" t="s">
        <v>384</v>
      </c>
      <c r="D613" s="62" t="s">
        <v>379</v>
      </c>
      <c r="E613" s="64">
        <v>7.6124999999999998E-2</v>
      </c>
      <c r="F613" s="64">
        <v>1.903</v>
      </c>
      <c r="G613" s="65">
        <v>53</v>
      </c>
      <c r="H613" s="66">
        <v>101</v>
      </c>
    </row>
    <row r="614" spans="1:8" s="53" customFormat="1" outlineLevel="2" x14ac:dyDescent="0.25">
      <c r="A614" s="67"/>
      <c r="B614" s="68" t="s">
        <v>380</v>
      </c>
      <c r="C614" s="69" t="s">
        <v>385</v>
      </c>
      <c r="D614" s="70" t="s">
        <v>372</v>
      </c>
      <c r="E614" s="71" t="s">
        <v>386</v>
      </c>
      <c r="F614" s="71" t="s">
        <v>386</v>
      </c>
      <c r="G614" s="72" t="s">
        <v>386</v>
      </c>
      <c r="H614" s="73" t="s">
        <v>386</v>
      </c>
    </row>
    <row r="615" spans="1:8" s="53" customFormat="1" ht="36" outlineLevel="1" x14ac:dyDescent="0.25">
      <c r="A615" s="61" t="s">
        <v>783</v>
      </c>
      <c r="B615" s="62" t="s">
        <v>646</v>
      </c>
      <c r="C615" s="63" t="s">
        <v>647</v>
      </c>
      <c r="D615" s="62" t="s">
        <v>379</v>
      </c>
      <c r="E615" s="64">
        <v>6.3000000000000003E-4</v>
      </c>
      <c r="F615" s="64">
        <v>1.575E-2</v>
      </c>
      <c r="G615" s="65">
        <v>61</v>
      </c>
      <c r="H615" s="66">
        <v>0.96</v>
      </c>
    </row>
    <row r="616" spans="1:8" s="53" customFormat="1" outlineLevel="2" x14ac:dyDescent="0.25">
      <c r="A616" s="67"/>
      <c r="B616" s="68" t="s">
        <v>380</v>
      </c>
      <c r="C616" s="69" t="s">
        <v>385</v>
      </c>
      <c r="D616" s="70" t="s">
        <v>372</v>
      </c>
      <c r="E616" s="71" t="s">
        <v>386</v>
      </c>
      <c r="F616" s="71" t="s">
        <v>386</v>
      </c>
      <c r="G616" s="72" t="s">
        <v>386</v>
      </c>
      <c r="H616" s="73" t="s">
        <v>386</v>
      </c>
    </row>
    <row r="617" spans="1:8" s="53" customFormat="1" ht="36" outlineLevel="1" x14ac:dyDescent="0.25">
      <c r="A617" s="61" t="s">
        <v>784</v>
      </c>
      <c r="B617" s="62" t="s">
        <v>388</v>
      </c>
      <c r="C617" s="63" t="s">
        <v>389</v>
      </c>
      <c r="D617" s="62" t="s">
        <v>379</v>
      </c>
      <c r="E617" s="64">
        <v>1.1655E-2</v>
      </c>
      <c r="F617" s="64">
        <v>0.291375</v>
      </c>
      <c r="G617" s="65">
        <v>198</v>
      </c>
      <c r="H617" s="66">
        <v>58</v>
      </c>
    </row>
    <row r="618" spans="1:8" s="53" customFormat="1" outlineLevel="2" x14ac:dyDescent="0.25">
      <c r="A618" s="67"/>
      <c r="B618" s="68" t="s">
        <v>380</v>
      </c>
      <c r="C618" s="69" t="s">
        <v>385</v>
      </c>
      <c r="D618" s="70" t="s">
        <v>372</v>
      </c>
      <c r="E618" s="71" t="s">
        <v>386</v>
      </c>
      <c r="F618" s="71" t="s">
        <v>386</v>
      </c>
      <c r="G618" s="72" t="s">
        <v>386</v>
      </c>
      <c r="H618" s="73" t="s">
        <v>386</v>
      </c>
    </row>
    <row r="619" spans="1:8" s="53" customFormat="1" ht="36" outlineLevel="1" x14ac:dyDescent="0.25">
      <c r="A619" s="61" t="s">
        <v>785</v>
      </c>
      <c r="B619" s="62" t="s">
        <v>391</v>
      </c>
      <c r="C619" s="63" t="s">
        <v>392</v>
      </c>
      <c r="D619" s="62" t="s">
        <v>379</v>
      </c>
      <c r="E619" s="64">
        <v>6.3E-3</v>
      </c>
      <c r="F619" s="64">
        <v>0.1575</v>
      </c>
      <c r="G619" s="65">
        <v>2630</v>
      </c>
      <c r="H619" s="66">
        <v>414</v>
      </c>
    </row>
    <row r="620" spans="1:8" s="53" customFormat="1" outlineLevel="2" x14ac:dyDescent="0.25">
      <c r="A620" s="67"/>
      <c r="B620" s="68" t="s">
        <v>380</v>
      </c>
      <c r="C620" s="69" t="s">
        <v>381</v>
      </c>
      <c r="D620" s="70" t="s">
        <v>372</v>
      </c>
      <c r="E620" s="71">
        <v>6.3E-3</v>
      </c>
      <c r="F620" s="71">
        <v>0.1575</v>
      </c>
      <c r="G620" s="72">
        <v>1254</v>
      </c>
      <c r="H620" s="73">
        <v>197.5</v>
      </c>
    </row>
    <row r="621" spans="1:8" s="60" customFormat="1" x14ac:dyDescent="0.25">
      <c r="A621" s="54"/>
      <c r="B621" s="55"/>
      <c r="C621" s="56" t="s">
        <v>393</v>
      </c>
      <c r="D621" s="55"/>
      <c r="E621" s="57"/>
      <c r="F621" s="57"/>
      <c r="G621" s="58">
        <v>46.27</v>
      </c>
      <c r="H621" s="59">
        <v>1157</v>
      </c>
    </row>
    <row r="622" spans="1:8" s="53" customFormat="1" ht="36" outlineLevel="1" x14ac:dyDescent="0.25">
      <c r="A622" s="61" t="s">
        <v>786</v>
      </c>
      <c r="B622" s="62" t="s">
        <v>397</v>
      </c>
      <c r="C622" s="63" t="s">
        <v>77</v>
      </c>
      <c r="D622" s="62" t="s">
        <v>63</v>
      </c>
      <c r="E622" s="64">
        <v>1.2E-4</v>
      </c>
      <c r="F622" s="64">
        <v>3.0000000000000001E-3</v>
      </c>
      <c r="G622" s="65">
        <v>499537</v>
      </c>
      <c r="H622" s="66">
        <v>1499</v>
      </c>
    </row>
    <row r="623" spans="1:8" s="53" customFormat="1" ht="36" outlineLevel="1" x14ac:dyDescent="0.25">
      <c r="A623" s="61" t="s">
        <v>787</v>
      </c>
      <c r="B623" s="62" t="s">
        <v>773</v>
      </c>
      <c r="C623" s="63" t="s">
        <v>131</v>
      </c>
      <c r="D623" s="62" t="s">
        <v>53</v>
      </c>
      <c r="E623" s="64">
        <v>5.4100000000000002E-2</v>
      </c>
      <c r="F623" s="64">
        <v>1.353</v>
      </c>
      <c r="G623" s="65">
        <v>4136</v>
      </c>
      <c r="H623" s="66">
        <v>5594</v>
      </c>
    </row>
    <row r="624" spans="1:8" s="53" customFormat="1" ht="36" outlineLevel="1" x14ac:dyDescent="0.25">
      <c r="A624" s="61" t="s">
        <v>788</v>
      </c>
      <c r="B624" s="62" t="s">
        <v>405</v>
      </c>
      <c r="C624" s="63" t="s">
        <v>224</v>
      </c>
      <c r="D624" s="62" t="s">
        <v>63</v>
      </c>
      <c r="E624" s="64">
        <v>3.0000000000000001E-6</v>
      </c>
      <c r="F624" s="64">
        <v>6.9999999999999994E-5</v>
      </c>
      <c r="G624" s="65">
        <v>206086</v>
      </c>
      <c r="H624" s="66">
        <v>14</v>
      </c>
    </row>
    <row r="625" spans="1:8" s="53" customFormat="1" ht="36" outlineLevel="1" x14ac:dyDescent="0.25">
      <c r="A625" s="61" t="s">
        <v>789</v>
      </c>
      <c r="B625" s="62" t="s">
        <v>407</v>
      </c>
      <c r="C625" s="63" t="s">
        <v>80</v>
      </c>
      <c r="D625" s="62" t="s">
        <v>53</v>
      </c>
      <c r="E625" s="64">
        <v>9.0899999999999995E-2</v>
      </c>
      <c r="F625" s="64">
        <v>2.2719999999999998</v>
      </c>
      <c r="G625" s="65">
        <v>446</v>
      </c>
      <c r="H625" s="66">
        <v>1014</v>
      </c>
    </row>
    <row r="626" spans="1:8" s="53" customFormat="1" ht="36" outlineLevel="1" x14ac:dyDescent="0.25">
      <c r="A626" s="47" t="s">
        <v>790</v>
      </c>
      <c r="B626" s="48" t="s">
        <v>777</v>
      </c>
      <c r="C626" s="49" t="s">
        <v>21</v>
      </c>
      <c r="D626" s="48" t="s">
        <v>22</v>
      </c>
      <c r="E626" s="50">
        <v>1</v>
      </c>
      <c r="F626" s="50">
        <v>25</v>
      </c>
      <c r="G626" s="51">
        <v>42033</v>
      </c>
      <c r="H626" s="52">
        <v>1050825</v>
      </c>
    </row>
    <row r="627" spans="1:8" s="60" customFormat="1" x14ac:dyDescent="0.25">
      <c r="A627" s="54"/>
      <c r="B627" s="55"/>
      <c r="C627" s="56" t="s">
        <v>416</v>
      </c>
      <c r="D627" s="55"/>
      <c r="E627" s="57"/>
      <c r="F627" s="57"/>
      <c r="G627" s="58">
        <v>42357.82</v>
      </c>
      <c r="H627" s="59">
        <v>1058946</v>
      </c>
    </row>
    <row r="628" spans="1:8" s="74" customFormat="1" x14ac:dyDescent="0.25">
      <c r="A628" s="61"/>
      <c r="B628" s="62"/>
      <c r="C628" s="63" t="s">
        <v>417</v>
      </c>
      <c r="D628" s="62" t="s">
        <v>418</v>
      </c>
      <c r="E628" s="64">
        <v>98</v>
      </c>
      <c r="F628" s="64"/>
      <c r="G628" s="65">
        <v>915.35</v>
      </c>
      <c r="H628" s="66">
        <v>22884</v>
      </c>
    </row>
    <row r="629" spans="1:8" s="74" customFormat="1" x14ac:dyDescent="0.25">
      <c r="A629" s="61"/>
      <c r="B629" s="62"/>
      <c r="C629" s="63" t="s">
        <v>419</v>
      </c>
      <c r="D629" s="62" t="s">
        <v>418</v>
      </c>
      <c r="E629" s="64">
        <v>8</v>
      </c>
      <c r="F629" s="64"/>
      <c r="G629" s="65">
        <v>3538.8</v>
      </c>
      <c r="H629" s="66">
        <v>88470</v>
      </c>
    </row>
    <row r="630" spans="1:8" s="60" customFormat="1" x14ac:dyDescent="0.25">
      <c r="A630" s="54"/>
      <c r="B630" s="55"/>
      <c r="C630" s="56" t="s">
        <v>420</v>
      </c>
      <c r="D630" s="55"/>
      <c r="E630" s="57"/>
      <c r="F630" s="57"/>
      <c r="G630" s="58">
        <v>47773.760000000002</v>
      </c>
      <c r="H630" s="59">
        <v>1194344</v>
      </c>
    </row>
    <row r="631" spans="1:8" s="46" customFormat="1" ht="76.5" x14ac:dyDescent="0.25">
      <c r="A631" s="41" t="s">
        <v>163</v>
      </c>
      <c r="B631" s="42" t="s">
        <v>791</v>
      </c>
      <c r="C631" s="42" t="s">
        <v>792</v>
      </c>
      <c r="D631" s="43" t="s">
        <v>793</v>
      </c>
      <c r="E631" s="331">
        <v>2</v>
      </c>
      <c r="F631" s="332"/>
      <c r="G631" s="44">
        <v>3887.83</v>
      </c>
      <c r="H631" s="45">
        <v>7776</v>
      </c>
    </row>
    <row r="632" spans="1:8" s="53" customFormat="1" outlineLevel="1" x14ac:dyDescent="0.25">
      <c r="A632" s="47" t="s">
        <v>794</v>
      </c>
      <c r="B632" s="48" t="s">
        <v>19</v>
      </c>
      <c r="C632" s="49" t="s">
        <v>795</v>
      </c>
      <c r="D632" s="48" t="s">
        <v>372</v>
      </c>
      <c r="E632" s="50">
        <v>2.226</v>
      </c>
      <c r="F632" s="50">
        <v>4.452</v>
      </c>
      <c r="G632" s="51">
        <v>1358.4</v>
      </c>
      <c r="H632" s="52">
        <v>6048</v>
      </c>
    </row>
    <row r="633" spans="1:8" s="53" customFormat="1" outlineLevel="1" x14ac:dyDescent="0.25">
      <c r="A633" s="61" t="s">
        <v>796</v>
      </c>
      <c r="B633" s="62" t="s">
        <v>26</v>
      </c>
      <c r="C633" s="63" t="s">
        <v>374</v>
      </c>
      <c r="D633" s="62" t="s">
        <v>372</v>
      </c>
      <c r="E633" s="64">
        <v>3.15E-2</v>
      </c>
      <c r="F633" s="64">
        <v>6.3E-2</v>
      </c>
      <c r="G633" s="65">
        <v>1719.6</v>
      </c>
      <c r="H633" s="66">
        <v>108</v>
      </c>
    </row>
    <row r="634" spans="1:8" s="60" customFormat="1" x14ac:dyDescent="0.25">
      <c r="A634" s="54"/>
      <c r="B634" s="55"/>
      <c r="C634" s="56" t="s">
        <v>375</v>
      </c>
      <c r="D634" s="55"/>
      <c r="E634" s="57"/>
      <c r="F634" s="57"/>
      <c r="G634" s="58">
        <v>3077.97</v>
      </c>
      <c r="H634" s="59">
        <v>6156</v>
      </c>
    </row>
    <row r="635" spans="1:8" s="53" customFormat="1" ht="36" outlineLevel="1" x14ac:dyDescent="0.25">
      <c r="A635" s="61" t="s">
        <v>797</v>
      </c>
      <c r="B635" s="62" t="s">
        <v>798</v>
      </c>
      <c r="C635" s="63" t="s">
        <v>799</v>
      </c>
      <c r="D635" s="62" t="s">
        <v>379</v>
      </c>
      <c r="E635" s="64">
        <v>0.55649999999999999</v>
      </c>
      <c r="F635" s="64">
        <v>1.113</v>
      </c>
      <c r="G635" s="65">
        <v>15</v>
      </c>
      <c r="H635" s="66">
        <v>17</v>
      </c>
    </row>
    <row r="636" spans="1:8" s="53" customFormat="1" outlineLevel="2" x14ac:dyDescent="0.25">
      <c r="A636" s="67"/>
      <c r="B636" s="68" t="s">
        <v>380</v>
      </c>
      <c r="C636" s="69" t="s">
        <v>385</v>
      </c>
      <c r="D636" s="70" t="s">
        <v>372</v>
      </c>
      <c r="E636" s="71" t="s">
        <v>386</v>
      </c>
      <c r="F636" s="71" t="s">
        <v>386</v>
      </c>
      <c r="G636" s="72" t="s">
        <v>386</v>
      </c>
      <c r="H636" s="73" t="s">
        <v>386</v>
      </c>
    </row>
    <row r="637" spans="1:8" s="53" customFormat="1" ht="36" outlineLevel="1" x14ac:dyDescent="0.25">
      <c r="A637" s="61" t="s">
        <v>800</v>
      </c>
      <c r="B637" s="62" t="s">
        <v>377</v>
      </c>
      <c r="C637" s="63" t="s">
        <v>378</v>
      </c>
      <c r="D637" s="62" t="s">
        <v>379</v>
      </c>
      <c r="E637" s="64">
        <v>1.0500000000000001E-2</v>
      </c>
      <c r="F637" s="64">
        <v>2.1000000000000001E-2</v>
      </c>
      <c r="G637" s="65">
        <v>4818</v>
      </c>
      <c r="H637" s="66">
        <v>101</v>
      </c>
    </row>
    <row r="638" spans="1:8" s="53" customFormat="1" outlineLevel="2" x14ac:dyDescent="0.25">
      <c r="A638" s="67"/>
      <c r="B638" s="68" t="s">
        <v>380</v>
      </c>
      <c r="C638" s="69" t="s">
        <v>381</v>
      </c>
      <c r="D638" s="70" t="s">
        <v>372</v>
      </c>
      <c r="E638" s="71">
        <v>1.0500000000000001E-2</v>
      </c>
      <c r="F638" s="71">
        <v>2.1000000000000001E-2</v>
      </c>
      <c r="G638" s="72">
        <v>1791</v>
      </c>
      <c r="H638" s="73">
        <v>37.61</v>
      </c>
    </row>
    <row r="639" spans="1:8" s="53" customFormat="1" ht="36" outlineLevel="1" x14ac:dyDescent="0.25">
      <c r="A639" s="61" t="s">
        <v>801</v>
      </c>
      <c r="B639" s="62" t="s">
        <v>388</v>
      </c>
      <c r="C639" s="63" t="s">
        <v>389</v>
      </c>
      <c r="D639" s="62" t="s">
        <v>379</v>
      </c>
      <c r="E639" s="64">
        <v>0.24149999999999999</v>
      </c>
      <c r="F639" s="64">
        <v>0.48299999999999998</v>
      </c>
      <c r="G639" s="65">
        <v>198</v>
      </c>
      <c r="H639" s="66">
        <v>96</v>
      </c>
    </row>
    <row r="640" spans="1:8" s="53" customFormat="1" outlineLevel="2" x14ac:dyDescent="0.25">
      <c r="A640" s="67"/>
      <c r="B640" s="68" t="s">
        <v>380</v>
      </c>
      <c r="C640" s="69" t="s">
        <v>385</v>
      </c>
      <c r="D640" s="70" t="s">
        <v>372</v>
      </c>
      <c r="E640" s="71" t="s">
        <v>386</v>
      </c>
      <c r="F640" s="71" t="s">
        <v>386</v>
      </c>
      <c r="G640" s="72" t="s">
        <v>386</v>
      </c>
      <c r="H640" s="73" t="s">
        <v>386</v>
      </c>
    </row>
    <row r="641" spans="1:8" s="53" customFormat="1" ht="36" outlineLevel="1" x14ac:dyDescent="0.25">
      <c r="A641" s="61" t="s">
        <v>802</v>
      </c>
      <c r="B641" s="62" t="s">
        <v>391</v>
      </c>
      <c r="C641" s="63" t="s">
        <v>392</v>
      </c>
      <c r="D641" s="62" t="s">
        <v>379</v>
      </c>
      <c r="E641" s="64">
        <v>2.1000000000000001E-2</v>
      </c>
      <c r="F641" s="64">
        <v>4.2000000000000003E-2</v>
      </c>
      <c r="G641" s="65">
        <v>2630</v>
      </c>
      <c r="H641" s="66">
        <v>110</v>
      </c>
    </row>
    <row r="642" spans="1:8" s="53" customFormat="1" outlineLevel="2" x14ac:dyDescent="0.25">
      <c r="A642" s="67"/>
      <c r="B642" s="68" t="s">
        <v>380</v>
      </c>
      <c r="C642" s="69" t="s">
        <v>381</v>
      </c>
      <c r="D642" s="70" t="s">
        <v>372</v>
      </c>
      <c r="E642" s="71">
        <v>2.1000000000000001E-2</v>
      </c>
      <c r="F642" s="71">
        <v>4.2000000000000003E-2</v>
      </c>
      <c r="G642" s="72">
        <v>1254</v>
      </c>
      <c r="H642" s="73">
        <v>52.67</v>
      </c>
    </row>
    <row r="643" spans="1:8" s="60" customFormat="1" x14ac:dyDescent="0.25">
      <c r="A643" s="54"/>
      <c r="B643" s="55"/>
      <c r="C643" s="56" t="s">
        <v>393</v>
      </c>
      <c r="D643" s="55"/>
      <c r="E643" s="57"/>
      <c r="F643" s="57"/>
      <c r="G643" s="58">
        <v>171.01</v>
      </c>
      <c r="H643" s="59">
        <v>342</v>
      </c>
    </row>
    <row r="644" spans="1:8" s="53" customFormat="1" ht="36" outlineLevel="1" x14ac:dyDescent="0.25">
      <c r="A644" s="61" t="s">
        <v>803</v>
      </c>
      <c r="B644" s="62" t="s">
        <v>804</v>
      </c>
      <c r="C644" s="63" t="s">
        <v>280</v>
      </c>
      <c r="D644" s="62" t="s">
        <v>281</v>
      </c>
      <c r="E644" s="64">
        <v>5.9999999999999995E-4</v>
      </c>
      <c r="F644" s="64">
        <v>1.1999999999999999E-3</v>
      </c>
      <c r="G644" s="65">
        <v>13809</v>
      </c>
      <c r="H644" s="66">
        <v>17</v>
      </c>
    </row>
    <row r="645" spans="1:8" s="53" customFormat="1" ht="36" outlineLevel="1" x14ac:dyDescent="0.25">
      <c r="A645" s="61" t="s">
        <v>805</v>
      </c>
      <c r="B645" s="62" t="s">
        <v>397</v>
      </c>
      <c r="C645" s="63" t="s">
        <v>77</v>
      </c>
      <c r="D645" s="62" t="s">
        <v>63</v>
      </c>
      <c r="E645" s="64">
        <v>8.9999999999999998E-4</v>
      </c>
      <c r="F645" s="64">
        <v>1.8E-3</v>
      </c>
      <c r="G645" s="65">
        <v>499537</v>
      </c>
      <c r="H645" s="66">
        <v>899</v>
      </c>
    </row>
    <row r="646" spans="1:8" s="53" customFormat="1" ht="36" outlineLevel="1" x14ac:dyDescent="0.25">
      <c r="A646" s="61" t="s">
        <v>806</v>
      </c>
      <c r="B646" s="62" t="s">
        <v>405</v>
      </c>
      <c r="C646" s="63" t="s">
        <v>224</v>
      </c>
      <c r="D646" s="62" t="s">
        <v>63</v>
      </c>
      <c r="E646" s="64">
        <v>2.2000000000000001E-4</v>
      </c>
      <c r="F646" s="64">
        <v>4.4000000000000002E-4</v>
      </c>
      <c r="G646" s="65">
        <v>206086</v>
      </c>
      <c r="H646" s="66">
        <v>91</v>
      </c>
    </row>
    <row r="647" spans="1:8" s="53" customFormat="1" ht="36" outlineLevel="1" x14ac:dyDescent="0.25">
      <c r="A647" s="61" t="s">
        <v>807</v>
      </c>
      <c r="B647" s="62" t="s">
        <v>808</v>
      </c>
      <c r="C647" s="63" t="s">
        <v>200</v>
      </c>
      <c r="D647" s="62" t="s">
        <v>63</v>
      </c>
      <c r="E647" s="64">
        <v>8.4999999999999995E-4</v>
      </c>
      <c r="F647" s="64">
        <v>1.6999999999999999E-3</v>
      </c>
      <c r="G647" s="65">
        <v>223304.32000000001</v>
      </c>
      <c r="H647" s="66">
        <v>380</v>
      </c>
    </row>
    <row r="648" spans="1:8" s="60" customFormat="1" x14ac:dyDescent="0.25">
      <c r="A648" s="54"/>
      <c r="B648" s="55"/>
      <c r="C648" s="56" t="s">
        <v>416</v>
      </c>
      <c r="D648" s="55"/>
      <c r="E648" s="57"/>
      <c r="F648" s="57"/>
      <c r="G648" s="58">
        <v>693.02</v>
      </c>
      <c r="H648" s="59">
        <v>1386</v>
      </c>
    </row>
    <row r="649" spans="1:8" s="74" customFormat="1" x14ac:dyDescent="0.25">
      <c r="A649" s="61"/>
      <c r="B649" s="62"/>
      <c r="C649" s="63" t="s">
        <v>417</v>
      </c>
      <c r="D649" s="62" t="s">
        <v>418</v>
      </c>
      <c r="E649" s="64">
        <v>98</v>
      </c>
      <c r="F649" s="64"/>
      <c r="G649" s="65">
        <v>3016.41</v>
      </c>
      <c r="H649" s="66">
        <v>6033</v>
      </c>
    </row>
    <row r="650" spans="1:8" s="74" customFormat="1" x14ac:dyDescent="0.25">
      <c r="A650" s="61"/>
      <c r="B650" s="62"/>
      <c r="C650" s="63" t="s">
        <v>419</v>
      </c>
      <c r="D650" s="62" t="s">
        <v>418</v>
      </c>
      <c r="E650" s="64">
        <v>8</v>
      </c>
      <c r="F650" s="64"/>
      <c r="G650" s="65">
        <v>552.34</v>
      </c>
      <c r="H650" s="66">
        <v>1105</v>
      </c>
    </row>
    <row r="651" spans="1:8" s="60" customFormat="1" x14ac:dyDescent="0.25">
      <c r="A651" s="54"/>
      <c r="B651" s="55"/>
      <c r="C651" s="56" t="s">
        <v>420</v>
      </c>
      <c r="D651" s="55"/>
      <c r="E651" s="57"/>
      <c r="F651" s="57"/>
      <c r="G651" s="58">
        <v>7456.57</v>
      </c>
      <c r="H651" s="59">
        <v>14913</v>
      </c>
    </row>
    <row r="652" spans="1:8" s="46" customFormat="1" ht="51" x14ac:dyDescent="0.25">
      <c r="A652" s="41" t="s">
        <v>166</v>
      </c>
      <c r="B652" s="42" t="s">
        <v>809</v>
      </c>
      <c r="C652" s="42" t="s">
        <v>101</v>
      </c>
      <c r="D652" s="43" t="s">
        <v>49</v>
      </c>
      <c r="E652" s="331">
        <v>2</v>
      </c>
      <c r="F652" s="332"/>
      <c r="G652" s="44">
        <v>28422</v>
      </c>
      <c r="H652" s="45">
        <v>56844</v>
      </c>
    </row>
    <row r="653" spans="1:8" s="74" customFormat="1" x14ac:dyDescent="0.25">
      <c r="A653" s="61"/>
      <c r="B653" s="62"/>
      <c r="C653" s="63" t="s">
        <v>419</v>
      </c>
      <c r="D653" s="62" t="s">
        <v>418</v>
      </c>
      <c r="E653" s="64">
        <v>8</v>
      </c>
      <c r="F653" s="64"/>
      <c r="G653" s="65">
        <v>2273.7600000000002</v>
      </c>
      <c r="H653" s="66">
        <v>4548</v>
      </c>
    </row>
    <row r="654" spans="1:8" s="60" customFormat="1" x14ac:dyDescent="0.25">
      <c r="A654" s="54"/>
      <c r="B654" s="55"/>
      <c r="C654" s="56" t="s">
        <v>420</v>
      </c>
      <c r="D654" s="55"/>
      <c r="E654" s="57"/>
      <c r="F654" s="57"/>
      <c r="G654" s="58">
        <v>30695.759999999998</v>
      </c>
      <c r="H654" s="59">
        <v>61392</v>
      </c>
    </row>
    <row r="655" spans="1:8" s="46" customFormat="1" ht="76.5" x14ac:dyDescent="0.25">
      <c r="A655" s="41" t="s">
        <v>170</v>
      </c>
      <c r="B655" s="42" t="s">
        <v>810</v>
      </c>
      <c r="C655" s="42" t="s">
        <v>811</v>
      </c>
      <c r="D655" s="43" t="s">
        <v>793</v>
      </c>
      <c r="E655" s="331">
        <v>30</v>
      </c>
      <c r="F655" s="332"/>
      <c r="G655" s="44">
        <v>1708.44</v>
      </c>
      <c r="H655" s="45">
        <v>51253</v>
      </c>
    </row>
    <row r="656" spans="1:8" s="53" customFormat="1" outlineLevel="1" x14ac:dyDescent="0.25">
      <c r="A656" s="47" t="s">
        <v>812</v>
      </c>
      <c r="B656" s="48" t="s">
        <v>19</v>
      </c>
      <c r="C656" s="49" t="s">
        <v>795</v>
      </c>
      <c r="D656" s="48" t="s">
        <v>372</v>
      </c>
      <c r="E656" s="50">
        <v>1.123</v>
      </c>
      <c r="F656" s="50">
        <v>33.704999999999998</v>
      </c>
      <c r="G656" s="51">
        <v>1358.4</v>
      </c>
      <c r="H656" s="52">
        <v>45785</v>
      </c>
    </row>
    <row r="657" spans="1:8" s="53" customFormat="1" outlineLevel="1" x14ac:dyDescent="0.25">
      <c r="A657" s="61" t="s">
        <v>813</v>
      </c>
      <c r="B657" s="62" t="s">
        <v>26</v>
      </c>
      <c r="C657" s="63" t="s">
        <v>374</v>
      </c>
      <c r="D657" s="62" t="s">
        <v>372</v>
      </c>
      <c r="E657" s="64">
        <v>1.0500000000000001E-2</v>
      </c>
      <c r="F657" s="64">
        <v>0.315</v>
      </c>
      <c r="G657" s="65">
        <v>1504.8</v>
      </c>
      <c r="H657" s="66">
        <v>474</v>
      </c>
    </row>
    <row r="658" spans="1:8" s="60" customFormat="1" x14ac:dyDescent="0.25">
      <c r="A658" s="54"/>
      <c r="B658" s="55"/>
      <c r="C658" s="56" t="s">
        <v>375</v>
      </c>
      <c r="D658" s="55"/>
      <c r="E658" s="57"/>
      <c r="F658" s="57"/>
      <c r="G658" s="58">
        <v>1541.96</v>
      </c>
      <c r="H658" s="59">
        <v>46259</v>
      </c>
    </row>
    <row r="659" spans="1:8" s="53" customFormat="1" ht="36" outlineLevel="1" x14ac:dyDescent="0.25">
      <c r="A659" s="61" t="s">
        <v>814</v>
      </c>
      <c r="B659" s="62" t="s">
        <v>798</v>
      </c>
      <c r="C659" s="63" t="s">
        <v>799</v>
      </c>
      <c r="D659" s="62" t="s">
        <v>379</v>
      </c>
      <c r="E659" s="64">
        <v>0.28349999999999997</v>
      </c>
      <c r="F659" s="64">
        <v>8.5050000000000008</v>
      </c>
      <c r="G659" s="65">
        <v>15</v>
      </c>
      <c r="H659" s="66">
        <v>128</v>
      </c>
    </row>
    <row r="660" spans="1:8" s="53" customFormat="1" outlineLevel="2" x14ac:dyDescent="0.25">
      <c r="A660" s="67"/>
      <c r="B660" s="68" t="s">
        <v>380</v>
      </c>
      <c r="C660" s="69" t="s">
        <v>385</v>
      </c>
      <c r="D660" s="70" t="s">
        <v>372</v>
      </c>
      <c r="E660" s="71" t="s">
        <v>386</v>
      </c>
      <c r="F660" s="71" t="s">
        <v>386</v>
      </c>
      <c r="G660" s="72" t="s">
        <v>386</v>
      </c>
      <c r="H660" s="73" t="s">
        <v>386</v>
      </c>
    </row>
    <row r="661" spans="1:8" s="53" customFormat="1" ht="36" outlineLevel="1" x14ac:dyDescent="0.25">
      <c r="A661" s="61" t="s">
        <v>815</v>
      </c>
      <c r="B661" s="62" t="s">
        <v>388</v>
      </c>
      <c r="C661" s="63" t="s">
        <v>389</v>
      </c>
      <c r="D661" s="62" t="s">
        <v>379</v>
      </c>
      <c r="E661" s="64">
        <v>0.126</v>
      </c>
      <c r="F661" s="64">
        <v>3.78</v>
      </c>
      <c r="G661" s="65">
        <v>198</v>
      </c>
      <c r="H661" s="66">
        <v>748</v>
      </c>
    </row>
    <row r="662" spans="1:8" s="53" customFormat="1" outlineLevel="2" x14ac:dyDescent="0.25">
      <c r="A662" s="67"/>
      <c r="B662" s="68" t="s">
        <v>380</v>
      </c>
      <c r="C662" s="69" t="s">
        <v>385</v>
      </c>
      <c r="D662" s="70" t="s">
        <v>372</v>
      </c>
      <c r="E662" s="71" t="s">
        <v>386</v>
      </c>
      <c r="F662" s="71" t="s">
        <v>386</v>
      </c>
      <c r="G662" s="72" t="s">
        <v>386</v>
      </c>
      <c r="H662" s="73" t="s">
        <v>386</v>
      </c>
    </row>
    <row r="663" spans="1:8" s="53" customFormat="1" ht="36" outlineLevel="1" x14ac:dyDescent="0.25">
      <c r="A663" s="61" t="s">
        <v>816</v>
      </c>
      <c r="B663" s="62" t="s">
        <v>391</v>
      </c>
      <c r="C663" s="63" t="s">
        <v>392</v>
      </c>
      <c r="D663" s="62" t="s">
        <v>379</v>
      </c>
      <c r="E663" s="64">
        <v>1.0500000000000001E-2</v>
      </c>
      <c r="F663" s="64">
        <v>0.315</v>
      </c>
      <c r="G663" s="65">
        <v>2630</v>
      </c>
      <c r="H663" s="66">
        <v>828</v>
      </c>
    </row>
    <row r="664" spans="1:8" s="53" customFormat="1" outlineLevel="2" x14ac:dyDescent="0.25">
      <c r="A664" s="67"/>
      <c r="B664" s="68" t="s">
        <v>380</v>
      </c>
      <c r="C664" s="69" t="s">
        <v>381</v>
      </c>
      <c r="D664" s="70" t="s">
        <v>372</v>
      </c>
      <c r="E664" s="71">
        <v>1.0500000000000001E-2</v>
      </c>
      <c r="F664" s="71">
        <v>0.315</v>
      </c>
      <c r="G664" s="72">
        <v>1254</v>
      </c>
      <c r="H664" s="73">
        <v>395.01</v>
      </c>
    </row>
    <row r="665" spans="1:8" s="60" customFormat="1" x14ac:dyDescent="0.25">
      <c r="A665" s="54"/>
      <c r="B665" s="55"/>
      <c r="C665" s="56" t="s">
        <v>393</v>
      </c>
      <c r="D665" s="55"/>
      <c r="E665" s="57"/>
      <c r="F665" s="57"/>
      <c r="G665" s="58">
        <v>59.45</v>
      </c>
      <c r="H665" s="59">
        <v>1783</v>
      </c>
    </row>
    <row r="666" spans="1:8" s="53" customFormat="1" ht="36" outlineLevel="1" x14ac:dyDescent="0.25">
      <c r="A666" s="61" t="s">
        <v>817</v>
      </c>
      <c r="B666" s="62" t="s">
        <v>804</v>
      </c>
      <c r="C666" s="63" t="s">
        <v>280</v>
      </c>
      <c r="D666" s="62" t="s">
        <v>281</v>
      </c>
      <c r="E666" s="64">
        <v>2.9999999999999997E-4</v>
      </c>
      <c r="F666" s="64">
        <v>8.9999999999999993E-3</v>
      </c>
      <c r="G666" s="65">
        <v>13809</v>
      </c>
      <c r="H666" s="66">
        <v>124</v>
      </c>
    </row>
    <row r="667" spans="1:8" s="53" customFormat="1" ht="36" outlineLevel="1" x14ac:dyDescent="0.25">
      <c r="A667" s="61" t="s">
        <v>818</v>
      </c>
      <c r="B667" s="62" t="s">
        <v>405</v>
      </c>
      <c r="C667" s="63" t="s">
        <v>224</v>
      </c>
      <c r="D667" s="62" t="s">
        <v>63</v>
      </c>
      <c r="E667" s="64">
        <v>1.1E-4</v>
      </c>
      <c r="F667" s="64">
        <v>3.3E-3</v>
      </c>
      <c r="G667" s="65">
        <v>206086</v>
      </c>
      <c r="H667" s="66">
        <v>680</v>
      </c>
    </row>
    <row r="668" spans="1:8" s="53" customFormat="1" ht="36" outlineLevel="1" x14ac:dyDescent="0.25">
      <c r="A668" s="61" t="s">
        <v>819</v>
      </c>
      <c r="B668" s="62" t="s">
        <v>808</v>
      </c>
      <c r="C668" s="63" t="s">
        <v>200</v>
      </c>
      <c r="D668" s="62" t="s">
        <v>63</v>
      </c>
      <c r="E668" s="64">
        <v>4.2999999999999999E-4</v>
      </c>
      <c r="F668" s="64">
        <v>1.29E-2</v>
      </c>
      <c r="G668" s="65">
        <v>223304.32000000001</v>
      </c>
      <c r="H668" s="66">
        <v>2881</v>
      </c>
    </row>
    <row r="669" spans="1:8" s="60" customFormat="1" x14ac:dyDescent="0.25">
      <c r="A669" s="54"/>
      <c r="B669" s="55"/>
      <c r="C669" s="56" t="s">
        <v>416</v>
      </c>
      <c r="D669" s="55"/>
      <c r="E669" s="57"/>
      <c r="F669" s="57"/>
      <c r="G669" s="58">
        <v>122.83</v>
      </c>
      <c r="H669" s="59">
        <v>3685</v>
      </c>
    </row>
    <row r="670" spans="1:8" s="74" customFormat="1" x14ac:dyDescent="0.25">
      <c r="A670" s="61"/>
      <c r="B670" s="62"/>
      <c r="C670" s="63" t="s">
        <v>417</v>
      </c>
      <c r="D670" s="62" t="s">
        <v>418</v>
      </c>
      <c r="E670" s="64">
        <v>98</v>
      </c>
      <c r="F670" s="64"/>
      <c r="G670" s="65">
        <v>1511.12</v>
      </c>
      <c r="H670" s="66">
        <v>45334</v>
      </c>
    </row>
    <row r="671" spans="1:8" s="74" customFormat="1" x14ac:dyDescent="0.25">
      <c r="A671" s="61"/>
      <c r="B671" s="62"/>
      <c r="C671" s="63" t="s">
        <v>419</v>
      </c>
      <c r="D671" s="62" t="s">
        <v>418</v>
      </c>
      <c r="E671" s="64">
        <v>8</v>
      </c>
      <c r="F671" s="64"/>
      <c r="G671" s="65">
        <v>257.57</v>
      </c>
      <c r="H671" s="66">
        <v>7727</v>
      </c>
    </row>
    <row r="672" spans="1:8" s="60" customFormat="1" x14ac:dyDescent="0.25">
      <c r="A672" s="54"/>
      <c r="B672" s="55"/>
      <c r="C672" s="56" t="s">
        <v>420</v>
      </c>
      <c r="D672" s="55"/>
      <c r="E672" s="57"/>
      <c r="F672" s="57"/>
      <c r="G672" s="58">
        <v>3477.13</v>
      </c>
      <c r="H672" s="59">
        <v>104314</v>
      </c>
    </row>
    <row r="673" spans="1:8" s="46" customFormat="1" ht="51" x14ac:dyDescent="0.25">
      <c r="A673" s="41" t="s">
        <v>173</v>
      </c>
      <c r="B673" s="42" t="s">
        <v>820</v>
      </c>
      <c r="C673" s="42" t="s">
        <v>142</v>
      </c>
      <c r="D673" s="43" t="s">
        <v>49</v>
      </c>
      <c r="E673" s="331">
        <v>2</v>
      </c>
      <c r="F673" s="332"/>
      <c r="G673" s="44">
        <v>15847</v>
      </c>
      <c r="H673" s="45">
        <v>31694</v>
      </c>
    </row>
    <row r="674" spans="1:8" s="74" customFormat="1" x14ac:dyDescent="0.25">
      <c r="A674" s="61"/>
      <c r="B674" s="62"/>
      <c r="C674" s="63" t="s">
        <v>419</v>
      </c>
      <c r="D674" s="62" t="s">
        <v>418</v>
      </c>
      <c r="E674" s="64">
        <v>8</v>
      </c>
      <c r="F674" s="64"/>
      <c r="G674" s="65">
        <v>1267.76</v>
      </c>
      <c r="H674" s="66">
        <v>2536</v>
      </c>
    </row>
    <row r="675" spans="1:8" s="60" customFormat="1" x14ac:dyDescent="0.25">
      <c r="A675" s="54"/>
      <c r="B675" s="55"/>
      <c r="C675" s="56" t="s">
        <v>420</v>
      </c>
      <c r="D675" s="55"/>
      <c r="E675" s="57"/>
      <c r="F675" s="57"/>
      <c r="G675" s="58">
        <v>17114.759999999998</v>
      </c>
      <c r="H675" s="59">
        <v>34230</v>
      </c>
    </row>
    <row r="676" spans="1:8" s="46" customFormat="1" ht="51" x14ac:dyDescent="0.25">
      <c r="A676" s="41" t="s">
        <v>176</v>
      </c>
      <c r="B676" s="42" t="s">
        <v>821</v>
      </c>
      <c r="C676" s="42" t="s">
        <v>56</v>
      </c>
      <c r="D676" s="43" t="s">
        <v>49</v>
      </c>
      <c r="E676" s="331">
        <v>26</v>
      </c>
      <c r="F676" s="332"/>
      <c r="G676" s="44">
        <v>8289</v>
      </c>
      <c r="H676" s="45">
        <v>215514</v>
      </c>
    </row>
    <row r="677" spans="1:8" s="74" customFormat="1" x14ac:dyDescent="0.25">
      <c r="A677" s="61"/>
      <c r="B677" s="62"/>
      <c r="C677" s="63" t="s">
        <v>419</v>
      </c>
      <c r="D677" s="62" t="s">
        <v>418</v>
      </c>
      <c r="E677" s="64">
        <v>8</v>
      </c>
      <c r="F677" s="64"/>
      <c r="G677" s="65">
        <v>663.12</v>
      </c>
      <c r="H677" s="66">
        <v>17241</v>
      </c>
    </row>
    <row r="678" spans="1:8" s="60" customFormat="1" x14ac:dyDescent="0.25">
      <c r="A678" s="54"/>
      <c r="B678" s="55"/>
      <c r="C678" s="56" t="s">
        <v>420</v>
      </c>
      <c r="D678" s="55"/>
      <c r="E678" s="57"/>
      <c r="F678" s="57"/>
      <c r="G678" s="58">
        <v>8952.1200000000008</v>
      </c>
      <c r="H678" s="59">
        <v>232755</v>
      </c>
    </row>
    <row r="679" spans="1:8" s="46" customFormat="1" ht="51" x14ac:dyDescent="0.25">
      <c r="A679" s="41" t="s">
        <v>178</v>
      </c>
      <c r="B679" s="42" t="s">
        <v>822</v>
      </c>
      <c r="C679" s="42" t="s">
        <v>237</v>
      </c>
      <c r="D679" s="43" t="s">
        <v>49</v>
      </c>
      <c r="E679" s="331">
        <v>1</v>
      </c>
      <c r="F679" s="332"/>
      <c r="G679" s="44">
        <v>3458</v>
      </c>
      <c r="H679" s="45">
        <v>3458</v>
      </c>
    </row>
    <row r="680" spans="1:8" s="74" customFormat="1" x14ac:dyDescent="0.25">
      <c r="A680" s="61"/>
      <c r="B680" s="62"/>
      <c r="C680" s="63" t="s">
        <v>419</v>
      </c>
      <c r="D680" s="62" t="s">
        <v>418</v>
      </c>
      <c r="E680" s="64">
        <v>8</v>
      </c>
      <c r="F680" s="64"/>
      <c r="G680" s="65">
        <v>276.64</v>
      </c>
      <c r="H680" s="66">
        <v>277</v>
      </c>
    </row>
    <row r="681" spans="1:8" s="60" customFormat="1" x14ac:dyDescent="0.25">
      <c r="A681" s="54"/>
      <c r="B681" s="55"/>
      <c r="C681" s="56" t="s">
        <v>420</v>
      </c>
      <c r="D681" s="55"/>
      <c r="E681" s="57"/>
      <c r="F681" s="57"/>
      <c r="G681" s="58">
        <v>3734.64</v>
      </c>
      <c r="H681" s="59">
        <v>3735</v>
      </c>
    </row>
    <row r="682" spans="1:8" s="46" customFormat="1" ht="51" x14ac:dyDescent="0.25">
      <c r="A682" s="41" t="s">
        <v>181</v>
      </c>
      <c r="B682" s="42" t="s">
        <v>823</v>
      </c>
      <c r="C682" s="42" t="s">
        <v>243</v>
      </c>
      <c r="D682" s="43" t="s">
        <v>49</v>
      </c>
      <c r="E682" s="331">
        <v>1</v>
      </c>
      <c r="F682" s="332"/>
      <c r="G682" s="44">
        <v>2845</v>
      </c>
      <c r="H682" s="45">
        <v>2845</v>
      </c>
    </row>
    <row r="683" spans="1:8" s="74" customFormat="1" x14ac:dyDescent="0.25">
      <c r="A683" s="61"/>
      <c r="B683" s="62"/>
      <c r="C683" s="63" t="s">
        <v>419</v>
      </c>
      <c r="D683" s="62" t="s">
        <v>418</v>
      </c>
      <c r="E683" s="64">
        <v>8</v>
      </c>
      <c r="F683" s="64"/>
      <c r="G683" s="65">
        <v>227.6</v>
      </c>
      <c r="H683" s="66">
        <v>228</v>
      </c>
    </row>
    <row r="684" spans="1:8" s="60" customFormat="1" x14ac:dyDescent="0.25">
      <c r="A684" s="54"/>
      <c r="B684" s="55"/>
      <c r="C684" s="56" t="s">
        <v>420</v>
      </c>
      <c r="D684" s="55"/>
      <c r="E684" s="57"/>
      <c r="F684" s="57"/>
      <c r="G684" s="58">
        <v>3072.6</v>
      </c>
      <c r="H684" s="59">
        <v>3073</v>
      </c>
    </row>
    <row r="685" spans="1:8" s="46" customFormat="1" ht="51" x14ac:dyDescent="0.25">
      <c r="A685" s="41" t="s">
        <v>183</v>
      </c>
      <c r="B685" s="42" t="s">
        <v>824</v>
      </c>
      <c r="C685" s="42" t="s">
        <v>825</v>
      </c>
      <c r="D685" s="43" t="s">
        <v>826</v>
      </c>
      <c r="E685" s="331">
        <v>4</v>
      </c>
      <c r="F685" s="332"/>
      <c r="G685" s="44">
        <v>38236.949999999997</v>
      </c>
      <c r="H685" s="45">
        <v>152948</v>
      </c>
    </row>
    <row r="686" spans="1:8" s="53" customFormat="1" outlineLevel="1" x14ac:dyDescent="0.25">
      <c r="A686" s="47" t="s">
        <v>827</v>
      </c>
      <c r="B686" s="48" t="s">
        <v>19</v>
      </c>
      <c r="C686" s="49" t="s">
        <v>594</v>
      </c>
      <c r="D686" s="48" t="s">
        <v>372</v>
      </c>
      <c r="E686" s="50">
        <v>1.911</v>
      </c>
      <c r="F686" s="50">
        <v>7.6440000000000001</v>
      </c>
      <c r="G686" s="51">
        <v>1333.2</v>
      </c>
      <c r="H686" s="52">
        <v>10191</v>
      </c>
    </row>
    <row r="687" spans="1:8" s="53" customFormat="1" outlineLevel="1" x14ac:dyDescent="0.25">
      <c r="A687" s="61" t="s">
        <v>828</v>
      </c>
      <c r="B687" s="62" t="s">
        <v>26</v>
      </c>
      <c r="C687" s="63" t="s">
        <v>374</v>
      </c>
      <c r="D687" s="62" t="s">
        <v>372</v>
      </c>
      <c r="E687" s="64">
        <v>2.1000000000000001E-2</v>
      </c>
      <c r="F687" s="64">
        <v>8.4000000000000005E-2</v>
      </c>
      <c r="G687" s="65">
        <v>1504.8</v>
      </c>
      <c r="H687" s="66">
        <v>126</v>
      </c>
    </row>
    <row r="688" spans="1:8" s="60" customFormat="1" x14ac:dyDescent="0.25">
      <c r="A688" s="54"/>
      <c r="B688" s="55"/>
      <c r="C688" s="56" t="s">
        <v>375</v>
      </c>
      <c r="D688" s="55"/>
      <c r="E688" s="57"/>
      <c r="F688" s="57"/>
      <c r="G688" s="58">
        <v>2579.35</v>
      </c>
      <c r="H688" s="59">
        <v>10317</v>
      </c>
    </row>
    <row r="689" spans="1:8" s="53" customFormat="1" ht="36" outlineLevel="1" x14ac:dyDescent="0.25">
      <c r="A689" s="61" t="s">
        <v>829</v>
      </c>
      <c r="B689" s="62" t="s">
        <v>383</v>
      </c>
      <c r="C689" s="63" t="s">
        <v>384</v>
      </c>
      <c r="D689" s="62" t="s">
        <v>379</v>
      </c>
      <c r="E689" s="64">
        <v>0.48299999999999998</v>
      </c>
      <c r="F689" s="64">
        <v>1.9319999999999999</v>
      </c>
      <c r="G689" s="65">
        <v>53</v>
      </c>
      <c r="H689" s="66">
        <v>102</v>
      </c>
    </row>
    <row r="690" spans="1:8" s="53" customFormat="1" outlineLevel="2" x14ac:dyDescent="0.25">
      <c r="A690" s="67"/>
      <c r="B690" s="68" t="s">
        <v>380</v>
      </c>
      <c r="C690" s="69" t="s">
        <v>385</v>
      </c>
      <c r="D690" s="70" t="s">
        <v>372</v>
      </c>
      <c r="E690" s="71" t="s">
        <v>386</v>
      </c>
      <c r="F690" s="71" t="s">
        <v>386</v>
      </c>
      <c r="G690" s="72" t="s">
        <v>386</v>
      </c>
      <c r="H690" s="73" t="s">
        <v>386</v>
      </c>
    </row>
    <row r="691" spans="1:8" s="53" customFormat="1" ht="36" outlineLevel="1" x14ac:dyDescent="0.25">
      <c r="A691" s="61" t="s">
        <v>830</v>
      </c>
      <c r="B691" s="62" t="s">
        <v>391</v>
      </c>
      <c r="C691" s="63" t="s">
        <v>392</v>
      </c>
      <c r="D691" s="62" t="s">
        <v>379</v>
      </c>
      <c r="E691" s="64">
        <v>2.1000000000000001E-2</v>
      </c>
      <c r="F691" s="64">
        <v>8.4000000000000005E-2</v>
      </c>
      <c r="G691" s="65">
        <v>2630</v>
      </c>
      <c r="H691" s="66">
        <v>221</v>
      </c>
    </row>
    <row r="692" spans="1:8" s="53" customFormat="1" outlineLevel="2" x14ac:dyDescent="0.25">
      <c r="A692" s="67"/>
      <c r="B692" s="68" t="s">
        <v>380</v>
      </c>
      <c r="C692" s="69" t="s">
        <v>381</v>
      </c>
      <c r="D692" s="70" t="s">
        <v>372</v>
      </c>
      <c r="E692" s="71">
        <v>2.1000000000000001E-2</v>
      </c>
      <c r="F692" s="71">
        <v>8.4000000000000005E-2</v>
      </c>
      <c r="G692" s="72">
        <v>1254</v>
      </c>
      <c r="H692" s="73">
        <v>105.34</v>
      </c>
    </row>
    <row r="693" spans="1:8" s="60" customFormat="1" x14ac:dyDescent="0.25">
      <c r="A693" s="54"/>
      <c r="B693" s="55"/>
      <c r="C693" s="56" t="s">
        <v>393</v>
      </c>
      <c r="D693" s="55"/>
      <c r="E693" s="57"/>
      <c r="F693" s="57"/>
      <c r="G693" s="58">
        <v>86.1</v>
      </c>
      <c r="H693" s="59">
        <v>344</v>
      </c>
    </row>
    <row r="694" spans="1:8" s="53" customFormat="1" ht="36" outlineLevel="1" x14ac:dyDescent="0.25">
      <c r="A694" s="61" t="s">
        <v>831</v>
      </c>
      <c r="B694" s="62" t="s">
        <v>397</v>
      </c>
      <c r="C694" s="63" t="s">
        <v>77</v>
      </c>
      <c r="D694" s="62" t="s">
        <v>63</v>
      </c>
      <c r="E694" s="64">
        <v>1.1E-4</v>
      </c>
      <c r="F694" s="64">
        <v>4.4000000000000002E-4</v>
      </c>
      <c r="G694" s="65">
        <v>499537</v>
      </c>
      <c r="H694" s="66">
        <v>220</v>
      </c>
    </row>
    <row r="695" spans="1:8" s="53" customFormat="1" ht="36" outlineLevel="1" x14ac:dyDescent="0.25">
      <c r="A695" s="61" t="s">
        <v>832</v>
      </c>
      <c r="B695" s="62" t="s">
        <v>407</v>
      </c>
      <c r="C695" s="63" t="s">
        <v>80</v>
      </c>
      <c r="D695" s="62" t="s">
        <v>53</v>
      </c>
      <c r="E695" s="64">
        <v>0.46</v>
      </c>
      <c r="F695" s="64">
        <v>1.84</v>
      </c>
      <c r="G695" s="65">
        <v>446</v>
      </c>
      <c r="H695" s="66">
        <v>821</v>
      </c>
    </row>
    <row r="696" spans="1:8" s="53" customFormat="1" ht="36" outlineLevel="1" x14ac:dyDescent="0.25">
      <c r="A696" s="47" t="s">
        <v>833</v>
      </c>
      <c r="B696" s="48" t="s">
        <v>834</v>
      </c>
      <c r="C696" s="49" t="s">
        <v>68</v>
      </c>
      <c r="D696" s="48" t="s">
        <v>49</v>
      </c>
      <c r="E696" s="50">
        <v>1</v>
      </c>
      <c r="F696" s="50">
        <v>4</v>
      </c>
      <c r="G696" s="51">
        <v>35343</v>
      </c>
      <c r="H696" s="52">
        <v>141372</v>
      </c>
    </row>
    <row r="697" spans="1:8" s="60" customFormat="1" x14ac:dyDescent="0.25">
      <c r="A697" s="54"/>
      <c r="B697" s="55"/>
      <c r="C697" s="56" t="s">
        <v>416</v>
      </c>
      <c r="D697" s="55"/>
      <c r="E697" s="57"/>
      <c r="F697" s="57"/>
      <c r="G697" s="58">
        <v>35603.11</v>
      </c>
      <c r="H697" s="59">
        <v>142412</v>
      </c>
    </row>
    <row r="698" spans="1:8" s="74" customFormat="1" x14ac:dyDescent="0.25">
      <c r="A698" s="61"/>
      <c r="B698" s="62"/>
      <c r="C698" s="63" t="s">
        <v>417</v>
      </c>
      <c r="D698" s="62" t="s">
        <v>418</v>
      </c>
      <c r="E698" s="64">
        <v>98</v>
      </c>
      <c r="F698" s="64"/>
      <c r="G698" s="65">
        <v>2527.7600000000002</v>
      </c>
      <c r="H698" s="66">
        <v>10111</v>
      </c>
    </row>
    <row r="699" spans="1:8" s="74" customFormat="1" x14ac:dyDescent="0.25">
      <c r="A699" s="61"/>
      <c r="B699" s="62"/>
      <c r="C699" s="63" t="s">
        <v>419</v>
      </c>
      <c r="D699" s="62" t="s">
        <v>418</v>
      </c>
      <c r="E699" s="64">
        <v>8</v>
      </c>
      <c r="F699" s="64"/>
      <c r="G699" s="65">
        <v>3261.18</v>
      </c>
      <c r="H699" s="66">
        <v>13045</v>
      </c>
    </row>
    <row r="700" spans="1:8" s="60" customFormat="1" x14ac:dyDescent="0.25">
      <c r="A700" s="54"/>
      <c r="B700" s="55"/>
      <c r="C700" s="56" t="s">
        <v>420</v>
      </c>
      <c r="D700" s="55"/>
      <c r="E700" s="57"/>
      <c r="F700" s="57"/>
      <c r="G700" s="58">
        <v>44025.89</v>
      </c>
      <c r="H700" s="59">
        <v>176104</v>
      </c>
    </row>
    <row r="701" spans="1:8" s="46" customFormat="1" ht="51" x14ac:dyDescent="0.25">
      <c r="A701" s="41" t="s">
        <v>186</v>
      </c>
      <c r="B701" s="42" t="s">
        <v>835</v>
      </c>
      <c r="C701" s="42" t="s">
        <v>836</v>
      </c>
      <c r="D701" s="43" t="s">
        <v>826</v>
      </c>
      <c r="E701" s="331">
        <v>2</v>
      </c>
      <c r="F701" s="332"/>
      <c r="G701" s="44">
        <v>27058.9</v>
      </c>
      <c r="H701" s="45">
        <v>54118</v>
      </c>
    </row>
    <row r="702" spans="1:8" s="53" customFormat="1" outlineLevel="1" x14ac:dyDescent="0.25">
      <c r="A702" s="47" t="s">
        <v>837</v>
      </c>
      <c r="B702" s="48" t="s">
        <v>19</v>
      </c>
      <c r="C702" s="49" t="s">
        <v>594</v>
      </c>
      <c r="D702" s="48" t="s">
        <v>372</v>
      </c>
      <c r="E702" s="50">
        <v>1.911</v>
      </c>
      <c r="F702" s="50">
        <v>3.8220000000000001</v>
      </c>
      <c r="G702" s="51">
        <v>1333.2</v>
      </c>
      <c r="H702" s="52">
        <v>5095</v>
      </c>
    </row>
    <row r="703" spans="1:8" s="53" customFormat="1" outlineLevel="1" x14ac:dyDescent="0.25">
      <c r="A703" s="61" t="s">
        <v>838</v>
      </c>
      <c r="B703" s="62" t="s">
        <v>26</v>
      </c>
      <c r="C703" s="63" t="s">
        <v>374</v>
      </c>
      <c r="D703" s="62" t="s">
        <v>372</v>
      </c>
      <c r="E703" s="64">
        <v>2.1000000000000001E-2</v>
      </c>
      <c r="F703" s="64">
        <v>4.2000000000000003E-2</v>
      </c>
      <c r="G703" s="65">
        <v>1504.8</v>
      </c>
      <c r="H703" s="66">
        <v>63</v>
      </c>
    </row>
    <row r="704" spans="1:8" s="60" customFormat="1" x14ac:dyDescent="0.25">
      <c r="A704" s="54"/>
      <c r="B704" s="55"/>
      <c r="C704" s="56" t="s">
        <v>375</v>
      </c>
      <c r="D704" s="55"/>
      <c r="E704" s="57"/>
      <c r="F704" s="57"/>
      <c r="G704" s="58">
        <v>2579.35</v>
      </c>
      <c r="H704" s="59">
        <v>5159</v>
      </c>
    </row>
    <row r="705" spans="1:8" s="53" customFormat="1" ht="36" outlineLevel="1" x14ac:dyDescent="0.25">
      <c r="A705" s="61" t="s">
        <v>839</v>
      </c>
      <c r="B705" s="62" t="s">
        <v>383</v>
      </c>
      <c r="C705" s="63" t="s">
        <v>384</v>
      </c>
      <c r="D705" s="62" t="s">
        <v>379</v>
      </c>
      <c r="E705" s="64">
        <v>0.48299999999999998</v>
      </c>
      <c r="F705" s="64">
        <v>0.96599999999999997</v>
      </c>
      <c r="G705" s="65">
        <v>53</v>
      </c>
      <c r="H705" s="66">
        <v>51</v>
      </c>
    </row>
    <row r="706" spans="1:8" s="53" customFormat="1" outlineLevel="2" x14ac:dyDescent="0.25">
      <c r="A706" s="67"/>
      <c r="B706" s="68" t="s">
        <v>380</v>
      </c>
      <c r="C706" s="69" t="s">
        <v>385</v>
      </c>
      <c r="D706" s="70" t="s">
        <v>372</v>
      </c>
      <c r="E706" s="71" t="s">
        <v>386</v>
      </c>
      <c r="F706" s="71" t="s">
        <v>386</v>
      </c>
      <c r="G706" s="72" t="s">
        <v>386</v>
      </c>
      <c r="H706" s="73" t="s">
        <v>386</v>
      </c>
    </row>
    <row r="707" spans="1:8" s="53" customFormat="1" ht="36" outlineLevel="1" x14ac:dyDescent="0.25">
      <c r="A707" s="61" t="s">
        <v>840</v>
      </c>
      <c r="B707" s="62" t="s">
        <v>391</v>
      </c>
      <c r="C707" s="63" t="s">
        <v>392</v>
      </c>
      <c r="D707" s="62" t="s">
        <v>379</v>
      </c>
      <c r="E707" s="64">
        <v>2.1000000000000001E-2</v>
      </c>
      <c r="F707" s="64">
        <v>4.2000000000000003E-2</v>
      </c>
      <c r="G707" s="65">
        <v>2630</v>
      </c>
      <c r="H707" s="66">
        <v>110</v>
      </c>
    </row>
    <row r="708" spans="1:8" s="53" customFormat="1" outlineLevel="2" x14ac:dyDescent="0.25">
      <c r="A708" s="67"/>
      <c r="B708" s="68" t="s">
        <v>380</v>
      </c>
      <c r="C708" s="69" t="s">
        <v>381</v>
      </c>
      <c r="D708" s="70" t="s">
        <v>372</v>
      </c>
      <c r="E708" s="71">
        <v>2.1000000000000001E-2</v>
      </c>
      <c r="F708" s="71">
        <v>4.2000000000000003E-2</v>
      </c>
      <c r="G708" s="72">
        <v>1254</v>
      </c>
      <c r="H708" s="73">
        <v>52.67</v>
      </c>
    </row>
    <row r="709" spans="1:8" s="60" customFormat="1" x14ac:dyDescent="0.25">
      <c r="A709" s="54"/>
      <c r="B709" s="55"/>
      <c r="C709" s="56" t="s">
        <v>393</v>
      </c>
      <c r="D709" s="55"/>
      <c r="E709" s="57"/>
      <c r="F709" s="57"/>
      <c r="G709" s="58">
        <v>86.1</v>
      </c>
      <c r="H709" s="59">
        <v>172</v>
      </c>
    </row>
    <row r="710" spans="1:8" s="53" customFormat="1" ht="36" outlineLevel="1" x14ac:dyDescent="0.25">
      <c r="A710" s="61" t="s">
        <v>841</v>
      </c>
      <c r="B710" s="62" t="s">
        <v>397</v>
      </c>
      <c r="C710" s="63" t="s">
        <v>77</v>
      </c>
      <c r="D710" s="62" t="s">
        <v>63</v>
      </c>
      <c r="E710" s="64">
        <v>9.0000000000000006E-5</v>
      </c>
      <c r="F710" s="64">
        <v>1.8000000000000001E-4</v>
      </c>
      <c r="G710" s="65">
        <v>499537</v>
      </c>
      <c r="H710" s="66">
        <v>90</v>
      </c>
    </row>
    <row r="711" spans="1:8" s="53" customFormat="1" ht="36" outlineLevel="1" x14ac:dyDescent="0.25">
      <c r="A711" s="61" t="s">
        <v>842</v>
      </c>
      <c r="B711" s="62" t="s">
        <v>407</v>
      </c>
      <c r="C711" s="63" t="s">
        <v>80</v>
      </c>
      <c r="D711" s="62" t="s">
        <v>53</v>
      </c>
      <c r="E711" s="64">
        <v>0.35</v>
      </c>
      <c r="F711" s="64">
        <v>0.7</v>
      </c>
      <c r="G711" s="65">
        <v>446</v>
      </c>
      <c r="H711" s="66">
        <v>312</v>
      </c>
    </row>
    <row r="712" spans="1:8" s="53" customFormat="1" ht="36" outlineLevel="1" x14ac:dyDescent="0.25">
      <c r="A712" s="47" t="s">
        <v>843</v>
      </c>
      <c r="B712" s="48" t="s">
        <v>844</v>
      </c>
      <c r="C712" s="49" t="s">
        <v>115</v>
      </c>
      <c r="D712" s="48" t="s">
        <v>49</v>
      </c>
      <c r="E712" s="50">
        <v>1</v>
      </c>
      <c r="F712" s="50">
        <v>2</v>
      </c>
      <c r="G712" s="51">
        <v>24224</v>
      </c>
      <c r="H712" s="52">
        <v>48448</v>
      </c>
    </row>
    <row r="713" spans="1:8" s="60" customFormat="1" x14ac:dyDescent="0.25">
      <c r="A713" s="54"/>
      <c r="B713" s="55"/>
      <c r="C713" s="56" t="s">
        <v>416</v>
      </c>
      <c r="D713" s="55"/>
      <c r="E713" s="57"/>
      <c r="F713" s="57"/>
      <c r="G713" s="58">
        <v>24425.06</v>
      </c>
      <c r="H713" s="59">
        <v>48850</v>
      </c>
    </row>
    <row r="714" spans="1:8" s="74" customFormat="1" x14ac:dyDescent="0.25">
      <c r="A714" s="61"/>
      <c r="B714" s="62"/>
      <c r="C714" s="63" t="s">
        <v>417</v>
      </c>
      <c r="D714" s="62" t="s">
        <v>418</v>
      </c>
      <c r="E714" s="64">
        <v>98</v>
      </c>
      <c r="F714" s="64"/>
      <c r="G714" s="65">
        <v>2527.7600000000002</v>
      </c>
      <c r="H714" s="66">
        <v>5056</v>
      </c>
    </row>
    <row r="715" spans="1:8" s="74" customFormat="1" x14ac:dyDescent="0.25">
      <c r="A715" s="61"/>
      <c r="B715" s="62"/>
      <c r="C715" s="63" t="s">
        <v>419</v>
      </c>
      <c r="D715" s="62" t="s">
        <v>418</v>
      </c>
      <c r="E715" s="64">
        <v>8</v>
      </c>
      <c r="F715" s="64"/>
      <c r="G715" s="65">
        <v>2366.9299999999998</v>
      </c>
      <c r="H715" s="66">
        <v>4734</v>
      </c>
    </row>
    <row r="716" spans="1:8" s="60" customFormat="1" x14ac:dyDescent="0.25">
      <c r="A716" s="54"/>
      <c r="B716" s="55"/>
      <c r="C716" s="56" t="s">
        <v>420</v>
      </c>
      <c r="D716" s="55"/>
      <c r="E716" s="57"/>
      <c r="F716" s="57"/>
      <c r="G716" s="58">
        <v>31953.59</v>
      </c>
      <c r="H716" s="59">
        <v>63907</v>
      </c>
    </row>
    <row r="717" spans="1:8" s="46" customFormat="1" ht="51" x14ac:dyDescent="0.25">
      <c r="A717" s="41" t="s">
        <v>189</v>
      </c>
      <c r="B717" s="42" t="s">
        <v>845</v>
      </c>
      <c r="C717" s="42" t="s">
        <v>846</v>
      </c>
      <c r="D717" s="43" t="s">
        <v>592</v>
      </c>
      <c r="E717" s="331">
        <v>2</v>
      </c>
      <c r="F717" s="332"/>
      <c r="G717" s="44">
        <v>8998.23</v>
      </c>
      <c r="H717" s="45">
        <v>17996</v>
      </c>
    </row>
    <row r="718" spans="1:8" s="53" customFormat="1" outlineLevel="1" x14ac:dyDescent="0.25">
      <c r="A718" s="47" t="s">
        <v>847</v>
      </c>
      <c r="B718" s="48" t="s">
        <v>19</v>
      </c>
      <c r="C718" s="49" t="s">
        <v>848</v>
      </c>
      <c r="D718" s="48" t="s">
        <v>372</v>
      </c>
      <c r="E718" s="50">
        <v>4.2210000000000001</v>
      </c>
      <c r="F718" s="50">
        <v>8.4420000000000002</v>
      </c>
      <c r="G718" s="51">
        <v>1382.4</v>
      </c>
      <c r="H718" s="52">
        <v>11670</v>
      </c>
    </row>
    <row r="719" spans="1:8" s="53" customFormat="1" outlineLevel="1" x14ac:dyDescent="0.25">
      <c r="A719" s="61" t="s">
        <v>849</v>
      </c>
      <c r="B719" s="62" t="s">
        <v>26</v>
      </c>
      <c r="C719" s="63" t="s">
        <v>374</v>
      </c>
      <c r="D719" s="62" t="s">
        <v>372</v>
      </c>
      <c r="E719" s="64">
        <v>1.0500000000000001E-2</v>
      </c>
      <c r="F719" s="64">
        <v>2.1000000000000001E-2</v>
      </c>
      <c r="G719" s="65">
        <v>1504.8</v>
      </c>
      <c r="H719" s="66">
        <v>32</v>
      </c>
    </row>
    <row r="720" spans="1:8" s="60" customFormat="1" x14ac:dyDescent="0.25">
      <c r="A720" s="54"/>
      <c r="B720" s="55"/>
      <c r="C720" s="56" t="s">
        <v>375</v>
      </c>
      <c r="D720" s="55"/>
      <c r="E720" s="57"/>
      <c r="F720" s="57"/>
      <c r="G720" s="58">
        <v>5850.91</v>
      </c>
      <c r="H720" s="59">
        <v>11702</v>
      </c>
    </row>
    <row r="721" spans="1:8" s="53" customFormat="1" ht="36" outlineLevel="1" x14ac:dyDescent="0.25">
      <c r="A721" s="47" t="s">
        <v>850</v>
      </c>
      <c r="B721" s="48" t="s">
        <v>383</v>
      </c>
      <c r="C721" s="49" t="s">
        <v>384</v>
      </c>
      <c r="D721" s="48" t="s">
        <v>379</v>
      </c>
      <c r="E721" s="50">
        <v>1.0609999999999999</v>
      </c>
      <c r="F721" s="50">
        <v>2.121</v>
      </c>
      <c r="G721" s="51">
        <v>53</v>
      </c>
      <c r="H721" s="52">
        <v>112</v>
      </c>
    </row>
    <row r="722" spans="1:8" s="53" customFormat="1" outlineLevel="2" x14ac:dyDescent="0.25">
      <c r="A722" s="67"/>
      <c r="B722" s="68" t="s">
        <v>380</v>
      </c>
      <c r="C722" s="69" t="s">
        <v>385</v>
      </c>
      <c r="D722" s="70" t="s">
        <v>372</v>
      </c>
      <c r="E722" s="71" t="s">
        <v>386</v>
      </c>
      <c r="F722" s="71" t="s">
        <v>386</v>
      </c>
      <c r="G722" s="72" t="s">
        <v>386</v>
      </c>
      <c r="H722" s="73" t="s">
        <v>386</v>
      </c>
    </row>
    <row r="723" spans="1:8" s="53" customFormat="1" ht="36" outlineLevel="1" x14ac:dyDescent="0.25">
      <c r="A723" s="61" t="s">
        <v>851</v>
      </c>
      <c r="B723" s="62" t="s">
        <v>391</v>
      </c>
      <c r="C723" s="63" t="s">
        <v>392</v>
      </c>
      <c r="D723" s="62" t="s">
        <v>379</v>
      </c>
      <c r="E723" s="64">
        <v>1.0500000000000001E-2</v>
      </c>
      <c r="F723" s="64">
        <v>2.1000000000000001E-2</v>
      </c>
      <c r="G723" s="65">
        <v>2630</v>
      </c>
      <c r="H723" s="66">
        <v>55</v>
      </c>
    </row>
    <row r="724" spans="1:8" s="53" customFormat="1" outlineLevel="2" x14ac:dyDescent="0.25">
      <c r="A724" s="67"/>
      <c r="B724" s="68" t="s">
        <v>380</v>
      </c>
      <c r="C724" s="69" t="s">
        <v>381</v>
      </c>
      <c r="D724" s="70" t="s">
        <v>372</v>
      </c>
      <c r="E724" s="71">
        <v>1.0500000000000001E-2</v>
      </c>
      <c r="F724" s="71">
        <v>2.1000000000000001E-2</v>
      </c>
      <c r="G724" s="72">
        <v>1254</v>
      </c>
      <c r="H724" s="73">
        <v>26.33</v>
      </c>
    </row>
    <row r="725" spans="1:8" s="60" customFormat="1" x14ac:dyDescent="0.25">
      <c r="A725" s="54"/>
      <c r="B725" s="55"/>
      <c r="C725" s="56" t="s">
        <v>393</v>
      </c>
      <c r="D725" s="55"/>
      <c r="E725" s="57"/>
      <c r="F725" s="57"/>
      <c r="G725" s="58">
        <v>86.45</v>
      </c>
      <c r="H725" s="59">
        <v>173</v>
      </c>
    </row>
    <row r="726" spans="1:8" s="53" customFormat="1" ht="36" outlineLevel="1" x14ac:dyDescent="0.25">
      <c r="A726" s="61" t="s">
        <v>852</v>
      </c>
      <c r="B726" s="62" t="s">
        <v>853</v>
      </c>
      <c r="C726" s="63" t="s">
        <v>217</v>
      </c>
      <c r="D726" s="62" t="s">
        <v>218</v>
      </c>
      <c r="E726" s="64">
        <v>0.93</v>
      </c>
      <c r="F726" s="64">
        <v>1.86</v>
      </c>
      <c r="G726" s="65">
        <v>2641.22</v>
      </c>
      <c r="H726" s="66">
        <v>4913</v>
      </c>
    </row>
    <row r="727" spans="1:8" s="53" customFormat="1" ht="36" outlineLevel="1" x14ac:dyDescent="0.25">
      <c r="A727" s="61" t="s">
        <v>854</v>
      </c>
      <c r="B727" s="62" t="s">
        <v>397</v>
      </c>
      <c r="C727" s="63" t="s">
        <v>77</v>
      </c>
      <c r="D727" s="62" t="s">
        <v>63</v>
      </c>
      <c r="E727" s="64">
        <v>1.8000000000000001E-4</v>
      </c>
      <c r="F727" s="64">
        <v>3.6000000000000002E-4</v>
      </c>
      <c r="G727" s="65">
        <v>499537</v>
      </c>
      <c r="H727" s="66">
        <v>180</v>
      </c>
    </row>
    <row r="728" spans="1:8" s="53" customFormat="1" ht="36" outlineLevel="1" x14ac:dyDescent="0.25">
      <c r="A728" s="61" t="s">
        <v>855</v>
      </c>
      <c r="B728" s="62" t="s">
        <v>654</v>
      </c>
      <c r="C728" s="63" t="s">
        <v>150</v>
      </c>
      <c r="D728" s="62" t="s">
        <v>63</v>
      </c>
      <c r="E728" s="64">
        <v>1.2999999999999999E-4</v>
      </c>
      <c r="F728" s="64">
        <v>2.5999999999999998E-4</v>
      </c>
      <c r="G728" s="65">
        <v>2403158</v>
      </c>
      <c r="H728" s="66">
        <v>625</v>
      </c>
    </row>
    <row r="729" spans="1:8" s="53" customFormat="1" ht="36" outlineLevel="1" x14ac:dyDescent="0.25">
      <c r="A729" s="61" t="s">
        <v>856</v>
      </c>
      <c r="B729" s="62" t="s">
        <v>407</v>
      </c>
      <c r="C729" s="63" t="s">
        <v>80</v>
      </c>
      <c r="D729" s="62" t="s">
        <v>53</v>
      </c>
      <c r="E729" s="64">
        <v>0.16</v>
      </c>
      <c r="F729" s="64">
        <v>0.32</v>
      </c>
      <c r="G729" s="65">
        <v>446</v>
      </c>
      <c r="H729" s="66">
        <v>143</v>
      </c>
    </row>
    <row r="730" spans="1:8" s="53" customFormat="1" ht="36" outlineLevel="1" x14ac:dyDescent="0.25">
      <c r="A730" s="61" t="s">
        <v>857</v>
      </c>
      <c r="B730" s="62" t="s">
        <v>858</v>
      </c>
      <c r="C730" s="63" t="s">
        <v>302</v>
      </c>
      <c r="D730" s="62" t="s">
        <v>45</v>
      </c>
      <c r="E730" s="64">
        <v>0.39</v>
      </c>
      <c r="F730" s="64">
        <v>0.78</v>
      </c>
      <c r="G730" s="65">
        <v>376</v>
      </c>
      <c r="H730" s="66">
        <v>293</v>
      </c>
    </row>
    <row r="731" spans="1:8" s="60" customFormat="1" x14ac:dyDescent="0.25">
      <c r="A731" s="54"/>
      <c r="B731" s="55"/>
      <c r="C731" s="56" t="s">
        <v>416</v>
      </c>
      <c r="D731" s="55"/>
      <c r="E731" s="57"/>
      <c r="F731" s="57"/>
      <c r="G731" s="58">
        <v>3076.66</v>
      </c>
      <c r="H731" s="59">
        <v>6153</v>
      </c>
    </row>
    <row r="732" spans="1:8" s="74" customFormat="1" x14ac:dyDescent="0.25">
      <c r="A732" s="61"/>
      <c r="B732" s="62"/>
      <c r="C732" s="63" t="s">
        <v>417</v>
      </c>
      <c r="D732" s="62" t="s">
        <v>418</v>
      </c>
      <c r="E732" s="64">
        <v>98</v>
      </c>
      <c r="F732" s="64"/>
      <c r="G732" s="65">
        <v>5733.89</v>
      </c>
      <c r="H732" s="66">
        <v>11468</v>
      </c>
    </row>
    <row r="733" spans="1:8" s="74" customFormat="1" x14ac:dyDescent="0.25">
      <c r="A733" s="61"/>
      <c r="B733" s="62"/>
      <c r="C733" s="63" t="s">
        <v>419</v>
      </c>
      <c r="D733" s="62" t="s">
        <v>418</v>
      </c>
      <c r="E733" s="64">
        <v>8</v>
      </c>
      <c r="F733" s="64"/>
      <c r="G733" s="65">
        <v>1178.57</v>
      </c>
      <c r="H733" s="66">
        <v>2357</v>
      </c>
    </row>
    <row r="734" spans="1:8" s="60" customFormat="1" x14ac:dyDescent="0.25">
      <c r="A734" s="54"/>
      <c r="B734" s="55"/>
      <c r="C734" s="56" t="s">
        <v>420</v>
      </c>
      <c r="D734" s="55"/>
      <c r="E734" s="57"/>
      <c r="F734" s="57"/>
      <c r="G734" s="58">
        <v>15910.69</v>
      </c>
      <c r="H734" s="59">
        <v>31821</v>
      </c>
    </row>
    <row r="735" spans="1:8" s="46" customFormat="1" ht="51" x14ac:dyDescent="0.25">
      <c r="A735" s="41" t="s">
        <v>192</v>
      </c>
      <c r="B735" s="42" t="s">
        <v>859</v>
      </c>
      <c r="C735" s="42" t="s">
        <v>92</v>
      </c>
      <c r="D735" s="43" t="s">
        <v>49</v>
      </c>
      <c r="E735" s="331">
        <v>2</v>
      </c>
      <c r="F735" s="332"/>
      <c r="G735" s="44">
        <v>34420</v>
      </c>
      <c r="H735" s="45">
        <v>68840</v>
      </c>
    </row>
    <row r="736" spans="1:8" s="74" customFormat="1" x14ac:dyDescent="0.25">
      <c r="A736" s="61"/>
      <c r="B736" s="62"/>
      <c r="C736" s="63" t="s">
        <v>419</v>
      </c>
      <c r="D736" s="62" t="s">
        <v>418</v>
      </c>
      <c r="E736" s="64">
        <v>8</v>
      </c>
      <c r="F736" s="64"/>
      <c r="G736" s="65">
        <v>2753.6</v>
      </c>
      <c r="H736" s="66">
        <v>5507</v>
      </c>
    </row>
    <row r="737" spans="1:8" s="60" customFormat="1" x14ac:dyDescent="0.25">
      <c r="A737" s="54"/>
      <c r="B737" s="55"/>
      <c r="C737" s="56" t="s">
        <v>420</v>
      </c>
      <c r="D737" s="55"/>
      <c r="E737" s="57"/>
      <c r="F737" s="57"/>
      <c r="G737" s="58">
        <v>37173.599999999999</v>
      </c>
      <c r="H737" s="59">
        <v>74347</v>
      </c>
    </row>
    <row r="738" spans="1:8" s="46" customFormat="1" ht="51" x14ac:dyDescent="0.25">
      <c r="A738" s="41" t="s">
        <v>195</v>
      </c>
      <c r="B738" s="42" t="s">
        <v>860</v>
      </c>
      <c r="C738" s="42" t="s">
        <v>861</v>
      </c>
      <c r="D738" s="43" t="s">
        <v>592</v>
      </c>
      <c r="E738" s="331">
        <v>6</v>
      </c>
      <c r="F738" s="332"/>
      <c r="G738" s="44">
        <v>3244.88</v>
      </c>
      <c r="H738" s="45">
        <v>19469</v>
      </c>
    </row>
    <row r="739" spans="1:8" s="53" customFormat="1" outlineLevel="1" x14ac:dyDescent="0.25">
      <c r="A739" s="47" t="s">
        <v>862</v>
      </c>
      <c r="B739" s="48" t="s">
        <v>19</v>
      </c>
      <c r="C739" s="49" t="s">
        <v>594</v>
      </c>
      <c r="D739" s="48" t="s">
        <v>372</v>
      </c>
      <c r="E739" s="50">
        <v>2.0049999999999999</v>
      </c>
      <c r="F739" s="50">
        <v>12.032999999999999</v>
      </c>
      <c r="G739" s="51">
        <v>1333.2</v>
      </c>
      <c r="H739" s="52">
        <v>16042</v>
      </c>
    </row>
    <row r="740" spans="1:8" s="53" customFormat="1" outlineLevel="1" x14ac:dyDescent="0.25">
      <c r="A740" s="61" t="s">
        <v>863</v>
      </c>
      <c r="B740" s="62" t="s">
        <v>26</v>
      </c>
      <c r="C740" s="63" t="s">
        <v>374</v>
      </c>
      <c r="D740" s="62" t="s">
        <v>372</v>
      </c>
      <c r="E740" s="64">
        <v>2.1000000000000001E-2</v>
      </c>
      <c r="F740" s="64">
        <v>0.126</v>
      </c>
      <c r="G740" s="65">
        <v>1827</v>
      </c>
      <c r="H740" s="66">
        <v>230</v>
      </c>
    </row>
    <row r="741" spans="1:8" s="60" customFormat="1" x14ac:dyDescent="0.25">
      <c r="A741" s="54"/>
      <c r="B741" s="55"/>
      <c r="C741" s="56" t="s">
        <v>375</v>
      </c>
      <c r="D741" s="55"/>
      <c r="E741" s="57"/>
      <c r="F741" s="57"/>
      <c r="G741" s="58">
        <v>2712.1</v>
      </c>
      <c r="H741" s="59">
        <v>16273</v>
      </c>
    </row>
    <row r="742" spans="1:8" s="53" customFormat="1" ht="36" outlineLevel="1" x14ac:dyDescent="0.25">
      <c r="A742" s="61" t="s">
        <v>864</v>
      </c>
      <c r="B742" s="62" t="s">
        <v>377</v>
      </c>
      <c r="C742" s="63" t="s">
        <v>378</v>
      </c>
      <c r="D742" s="62" t="s">
        <v>379</v>
      </c>
      <c r="E742" s="64">
        <v>1.0500000000000001E-2</v>
      </c>
      <c r="F742" s="64">
        <v>6.3E-2</v>
      </c>
      <c r="G742" s="65">
        <v>4818</v>
      </c>
      <c r="H742" s="66">
        <v>304</v>
      </c>
    </row>
    <row r="743" spans="1:8" s="53" customFormat="1" outlineLevel="2" x14ac:dyDescent="0.25">
      <c r="A743" s="67"/>
      <c r="B743" s="68" t="s">
        <v>380</v>
      </c>
      <c r="C743" s="69" t="s">
        <v>381</v>
      </c>
      <c r="D743" s="70" t="s">
        <v>372</v>
      </c>
      <c r="E743" s="71">
        <v>1.0500000000000001E-2</v>
      </c>
      <c r="F743" s="71">
        <v>6.3E-2</v>
      </c>
      <c r="G743" s="72">
        <v>1791</v>
      </c>
      <c r="H743" s="73">
        <v>112.83</v>
      </c>
    </row>
    <row r="744" spans="1:8" s="53" customFormat="1" ht="36" outlineLevel="1" x14ac:dyDescent="0.25">
      <c r="A744" s="61" t="s">
        <v>865</v>
      </c>
      <c r="B744" s="62" t="s">
        <v>383</v>
      </c>
      <c r="C744" s="63" t="s">
        <v>384</v>
      </c>
      <c r="D744" s="62" t="s">
        <v>379</v>
      </c>
      <c r="E744" s="64">
        <v>0.504</v>
      </c>
      <c r="F744" s="64">
        <v>3.024</v>
      </c>
      <c r="G744" s="65">
        <v>53</v>
      </c>
      <c r="H744" s="66">
        <v>160</v>
      </c>
    </row>
    <row r="745" spans="1:8" s="53" customFormat="1" outlineLevel="2" x14ac:dyDescent="0.25">
      <c r="A745" s="67"/>
      <c r="B745" s="68" t="s">
        <v>380</v>
      </c>
      <c r="C745" s="69" t="s">
        <v>385</v>
      </c>
      <c r="D745" s="70" t="s">
        <v>372</v>
      </c>
      <c r="E745" s="71" t="s">
        <v>386</v>
      </c>
      <c r="F745" s="71" t="s">
        <v>386</v>
      </c>
      <c r="G745" s="72" t="s">
        <v>386</v>
      </c>
      <c r="H745" s="73" t="s">
        <v>386</v>
      </c>
    </row>
    <row r="746" spans="1:8" s="53" customFormat="1" ht="36" outlineLevel="1" x14ac:dyDescent="0.25">
      <c r="A746" s="61" t="s">
        <v>866</v>
      </c>
      <c r="B746" s="62" t="s">
        <v>391</v>
      </c>
      <c r="C746" s="63" t="s">
        <v>392</v>
      </c>
      <c r="D746" s="62" t="s">
        <v>379</v>
      </c>
      <c r="E746" s="64">
        <v>1.0500000000000001E-2</v>
      </c>
      <c r="F746" s="64">
        <v>6.3E-2</v>
      </c>
      <c r="G746" s="65">
        <v>2630</v>
      </c>
      <c r="H746" s="66">
        <v>166</v>
      </c>
    </row>
    <row r="747" spans="1:8" s="53" customFormat="1" outlineLevel="2" x14ac:dyDescent="0.25">
      <c r="A747" s="67"/>
      <c r="B747" s="68" t="s">
        <v>380</v>
      </c>
      <c r="C747" s="69" t="s">
        <v>381</v>
      </c>
      <c r="D747" s="70" t="s">
        <v>372</v>
      </c>
      <c r="E747" s="71">
        <v>1.0500000000000001E-2</v>
      </c>
      <c r="F747" s="71">
        <v>6.3E-2</v>
      </c>
      <c r="G747" s="72">
        <v>1254</v>
      </c>
      <c r="H747" s="73">
        <v>79</v>
      </c>
    </row>
    <row r="748" spans="1:8" s="60" customFormat="1" x14ac:dyDescent="0.25">
      <c r="A748" s="54"/>
      <c r="B748" s="55"/>
      <c r="C748" s="56" t="s">
        <v>393</v>
      </c>
      <c r="D748" s="55"/>
      <c r="E748" s="57"/>
      <c r="F748" s="57"/>
      <c r="G748" s="58">
        <v>111.31</v>
      </c>
      <c r="H748" s="59">
        <v>668</v>
      </c>
    </row>
    <row r="749" spans="1:8" s="53" customFormat="1" ht="36" outlineLevel="1" x14ac:dyDescent="0.25">
      <c r="A749" s="61" t="s">
        <v>867</v>
      </c>
      <c r="B749" s="62" t="s">
        <v>397</v>
      </c>
      <c r="C749" s="63" t="s">
        <v>77</v>
      </c>
      <c r="D749" s="62" t="s">
        <v>63</v>
      </c>
      <c r="E749" s="64">
        <v>5.0000000000000001E-4</v>
      </c>
      <c r="F749" s="64">
        <v>3.0000000000000001E-3</v>
      </c>
      <c r="G749" s="65">
        <v>499537</v>
      </c>
      <c r="H749" s="66">
        <v>1499</v>
      </c>
    </row>
    <row r="750" spans="1:8" s="53" customFormat="1" ht="36" outlineLevel="1" x14ac:dyDescent="0.25">
      <c r="A750" s="61" t="s">
        <v>868</v>
      </c>
      <c r="B750" s="62" t="s">
        <v>407</v>
      </c>
      <c r="C750" s="63" t="s">
        <v>80</v>
      </c>
      <c r="D750" s="62" t="s">
        <v>53</v>
      </c>
      <c r="E750" s="64">
        <v>0.47099999999999997</v>
      </c>
      <c r="F750" s="64">
        <v>2.8260000000000001</v>
      </c>
      <c r="G750" s="65">
        <v>446</v>
      </c>
      <c r="H750" s="66">
        <v>1260</v>
      </c>
    </row>
    <row r="751" spans="1:8" s="60" customFormat="1" x14ac:dyDescent="0.25">
      <c r="A751" s="54"/>
      <c r="B751" s="55"/>
      <c r="C751" s="56" t="s">
        <v>416</v>
      </c>
      <c r="D751" s="55"/>
      <c r="E751" s="57"/>
      <c r="F751" s="57"/>
      <c r="G751" s="58">
        <v>459.83</v>
      </c>
      <c r="H751" s="59">
        <v>2759</v>
      </c>
    </row>
    <row r="752" spans="1:8" s="74" customFormat="1" x14ac:dyDescent="0.25">
      <c r="A752" s="61"/>
      <c r="B752" s="62"/>
      <c r="C752" s="63" t="s">
        <v>417</v>
      </c>
      <c r="D752" s="62" t="s">
        <v>418</v>
      </c>
      <c r="E752" s="64">
        <v>98</v>
      </c>
      <c r="F752" s="64"/>
      <c r="G752" s="65">
        <v>2657.86</v>
      </c>
      <c r="H752" s="66">
        <v>15947</v>
      </c>
    </row>
    <row r="753" spans="1:8" s="74" customFormat="1" x14ac:dyDescent="0.25">
      <c r="A753" s="61"/>
      <c r="B753" s="62"/>
      <c r="C753" s="63" t="s">
        <v>419</v>
      </c>
      <c r="D753" s="62" t="s">
        <v>418</v>
      </c>
      <c r="E753" s="64">
        <v>8</v>
      </c>
      <c r="F753" s="64"/>
      <c r="G753" s="65">
        <v>472.22</v>
      </c>
      <c r="H753" s="66">
        <v>2833</v>
      </c>
    </row>
    <row r="754" spans="1:8" s="60" customFormat="1" x14ac:dyDescent="0.25">
      <c r="A754" s="54"/>
      <c r="B754" s="55"/>
      <c r="C754" s="56" t="s">
        <v>420</v>
      </c>
      <c r="D754" s="55"/>
      <c r="E754" s="57"/>
      <c r="F754" s="57"/>
      <c r="G754" s="58">
        <v>6374.95</v>
      </c>
      <c r="H754" s="59">
        <v>38250</v>
      </c>
    </row>
    <row r="755" spans="1:8" s="46" customFormat="1" ht="51" x14ac:dyDescent="0.25">
      <c r="A755" s="41" t="s">
        <v>198</v>
      </c>
      <c r="B755" s="42" t="s">
        <v>869</v>
      </c>
      <c r="C755" s="42" t="s">
        <v>135</v>
      </c>
      <c r="D755" s="43" t="s">
        <v>49</v>
      </c>
      <c r="E755" s="331">
        <v>2</v>
      </c>
      <c r="F755" s="332"/>
      <c r="G755" s="44">
        <v>19231</v>
      </c>
      <c r="H755" s="45">
        <v>38462</v>
      </c>
    </row>
    <row r="756" spans="1:8" s="74" customFormat="1" x14ac:dyDescent="0.25">
      <c r="A756" s="61"/>
      <c r="B756" s="62"/>
      <c r="C756" s="63" t="s">
        <v>419</v>
      </c>
      <c r="D756" s="62" t="s">
        <v>418</v>
      </c>
      <c r="E756" s="64">
        <v>8</v>
      </c>
      <c r="F756" s="64"/>
      <c r="G756" s="65">
        <v>1538.48</v>
      </c>
      <c r="H756" s="66">
        <v>3077</v>
      </c>
    </row>
    <row r="757" spans="1:8" s="60" customFormat="1" x14ac:dyDescent="0.25">
      <c r="A757" s="54"/>
      <c r="B757" s="55"/>
      <c r="C757" s="56" t="s">
        <v>420</v>
      </c>
      <c r="D757" s="55"/>
      <c r="E757" s="57"/>
      <c r="F757" s="57"/>
      <c r="G757" s="58">
        <v>20769.48</v>
      </c>
      <c r="H757" s="59">
        <v>41539</v>
      </c>
    </row>
    <row r="758" spans="1:8" s="46" customFormat="1" ht="51" x14ac:dyDescent="0.25">
      <c r="A758" s="41" t="s">
        <v>201</v>
      </c>
      <c r="B758" s="42" t="s">
        <v>869</v>
      </c>
      <c r="C758" s="42" t="s">
        <v>89</v>
      </c>
      <c r="D758" s="43" t="s">
        <v>49</v>
      </c>
      <c r="E758" s="331">
        <v>4</v>
      </c>
      <c r="F758" s="332"/>
      <c r="G758" s="44">
        <v>19231</v>
      </c>
      <c r="H758" s="45">
        <v>76924</v>
      </c>
    </row>
    <row r="759" spans="1:8" s="74" customFormat="1" x14ac:dyDescent="0.25">
      <c r="A759" s="61"/>
      <c r="B759" s="62"/>
      <c r="C759" s="63" t="s">
        <v>419</v>
      </c>
      <c r="D759" s="62" t="s">
        <v>418</v>
      </c>
      <c r="E759" s="64">
        <v>8</v>
      </c>
      <c r="F759" s="64"/>
      <c r="G759" s="65">
        <v>1538.48</v>
      </c>
      <c r="H759" s="66">
        <v>6154</v>
      </c>
    </row>
    <row r="760" spans="1:8" s="60" customFormat="1" x14ac:dyDescent="0.25">
      <c r="A760" s="54"/>
      <c r="B760" s="55"/>
      <c r="C760" s="56" t="s">
        <v>420</v>
      </c>
      <c r="D760" s="55"/>
      <c r="E760" s="57"/>
      <c r="F760" s="57"/>
      <c r="G760" s="58">
        <v>20769.48</v>
      </c>
      <c r="H760" s="59">
        <v>83078</v>
      </c>
    </row>
    <row r="761" spans="1:8" s="46" customFormat="1" ht="51" x14ac:dyDescent="0.25">
      <c r="A761" s="41" t="s">
        <v>203</v>
      </c>
      <c r="B761" s="42" t="s">
        <v>870</v>
      </c>
      <c r="C761" s="42" t="s">
        <v>871</v>
      </c>
      <c r="D761" s="43" t="s">
        <v>872</v>
      </c>
      <c r="E761" s="331">
        <v>6</v>
      </c>
      <c r="F761" s="332"/>
      <c r="G761" s="44">
        <v>4324.32</v>
      </c>
      <c r="H761" s="45">
        <v>25946</v>
      </c>
    </row>
    <row r="762" spans="1:8" s="53" customFormat="1" outlineLevel="1" x14ac:dyDescent="0.25">
      <c r="A762" s="47" t="s">
        <v>873</v>
      </c>
      <c r="B762" s="48" t="s">
        <v>19</v>
      </c>
      <c r="C762" s="49" t="s">
        <v>795</v>
      </c>
      <c r="D762" s="48" t="s">
        <v>372</v>
      </c>
      <c r="E762" s="50">
        <v>2.3210000000000002</v>
      </c>
      <c r="F762" s="50">
        <v>13.923</v>
      </c>
      <c r="G762" s="51">
        <v>1358.4</v>
      </c>
      <c r="H762" s="52">
        <v>18913</v>
      </c>
    </row>
    <row r="763" spans="1:8" s="53" customFormat="1" outlineLevel="1" x14ac:dyDescent="0.25">
      <c r="A763" s="61" t="s">
        <v>874</v>
      </c>
      <c r="B763" s="62" t="s">
        <v>26</v>
      </c>
      <c r="C763" s="63" t="s">
        <v>374</v>
      </c>
      <c r="D763" s="62" t="s">
        <v>372</v>
      </c>
      <c r="E763" s="64">
        <v>3.15E-2</v>
      </c>
      <c r="F763" s="64">
        <v>0.189</v>
      </c>
      <c r="G763" s="65">
        <v>1719.6</v>
      </c>
      <c r="H763" s="66">
        <v>325</v>
      </c>
    </row>
    <row r="764" spans="1:8" s="60" customFormat="1" x14ac:dyDescent="0.25">
      <c r="A764" s="54"/>
      <c r="B764" s="55"/>
      <c r="C764" s="56" t="s">
        <v>375</v>
      </c>
      <c r="D764" s="55"/>
      <c r="E764" s="57"/>
      <c r="F764" s="57"/>
      <c r="G764" s="58">
        <v>3206.33</v>
      </c>
      <c r="H764" s="59">
        <v>19238</v>
      </c>
    </row>
    <row r="765" spans="1:8" s="53" customFormat="1" ht="36" outlineLevel="1" x14ac:dyDescent="0.25">
      <c r="A765" s="61" t="s">
        <v>875</v>
      </c>
      <c r="B765" s="62" t="s">
        <v>377</v>
      </c>
      <c r="C765" s="63" t="s">
        <v>378</v>
      </c>
      <c r="D765" s="62" t="s">
        <v>379</v>
      </c>
      <c r="E765" s="64">
        <v>1.0500000000000001E-2</v>
      </c>
      <c r="F765" s="64">
        <v>6.3E-2</v>
      </c>
      <c r="G765" s="65">
        <v>4818</v>
      </c>
      <c r="H765" s="66">
        <v>304</v>
      </c>
    </row>
    <row r="766" spans="1:8" s="53" customFormat="1" outlineLevel="2" x14ac:dyDescent="0.25">
      <c r="A766" s="67"/>
      <c r="B766" s="68" t="s">
        <v>380</v>
      </c>
      <c r="C766" s="69" t="s">
        <v>381</v>
      </c>
      <c r="D766" s="70" t="s">
        <v>372</v>
      </c>
      <c r="E766" s="71">
        <v>1.0500000000000001E-2</v>
      </c>
      <c r="F766" s="71">
        <v>6.3E-2</v>
      </c>
      <c r="G766" s="72">
        <v>1791</v>
      </c>
      <c r="H766" s="73">
        <v>112.83</v>
      </c>
    </row>
    <row r="767" spans="1:8" s="53" customFormat="1" ht="36" outlineLevel="1" x14ac:dyDescent="0.25">
      <c r="A767" s="61" t="s">
        <v>876</v>
      </c>
      <c r="B767" s="62" t="s">
        <v>383</v>
      </c>
      <c r="C767" s="63" t="s">
        <v>384</v>
      </c>
      <c r="D767" s="62" t="s">
        <v>379</v>
      </c>
      <c r="E767" s="64">
        <v>0.57750000000000001</v>
      </c>
      <c r="F767" s="64">
        <v>3.4649999999999999</v>
      </c>
      <c r="G767" s="65">
        <v>53</v>
      </c>
      <c r="H767" s="66">
        <v>184</v>
      </c>
    </row>
    <row r="768" spans="1:8" s="53" customFormat="1" outlineLevel="2" x14ac:dyDescent="0.25">
      <c r="A768" s="67"/>
      <c r="B768" s="68" t="s">
        <v>380</v>
      </c>
      <c r="C768" s="69" t="s">
        <v>385</v>
      </c>
      <c r="D768" s="70" t="s">
        <v>372</v>
      </c>
      <c r="E768" s="71" t="s">
        <v>386</v>
      </c>
      <c r="F768" s="71" t="s">
        <v>386</v>
      </c>
      <c r="G768" s="72" t="s">
        <v>386</v>
      </c>
      <c r="H768" s="73" t="s">
        <v>386</v>
      </c>
    </row>
    <row r="769" spans="1:8" s="53" customFormat="1" ht="36" outlineLevel="1" x14ac:dyDescent="0.25">
      <c r="A769" s="61" t="s">
        <v>877</v>
      </c>
      <c r="B769" s="62" t="s">
        <v>391</v>
      </c>
      <c r="C769" s="63" t="s">
        <v>392</v>
      </c>
      <c r="D769" s="62" t="s">
        <v>379</v>
      </c>
      <c r="E769" s="64">
        <v>2.1000000000000001E-2</v>
      </c>
      <c r="F769" s="64">
        <v>0.126</v>
      </c>
      <c r="G769" s="65">
        <v>2630</v>
      </c>
      <c r="H769" s="66">
        <v>331</v>
      </c>
    </row>
    <row r="770" spans="1:8" s="53" customFormat="1" outlineLevel="2" x14ac:dyDescent="0.25">
      <c r="A770" s="67"/>
      <c r="B770" s="68" t="s">
        <v>380</v>
      </c>
      <c r="C770" s="69" t="s">
        <v>381</v>
      </c>
      <c r="D770" s="70" t="s">
        <v>372</v>
      </c>
      <c r="E770" s="71">
        <v>2.1000000000000001E-2</v>
      </c>
      <c r="F770" s="71">
        <v>0.126</v>
      </c>
      <c r="G770" s="72">
        <v>1254</v>
      </c>
      <c r="H770" s="73">
        <v>158</v>
      </c>
    </row>
    <row r="771" spans="1:8" s="60" customFormat="1" x14ac:dyDescent="0.25">
      <c r="A771" s="54"/>
      <c r="B771" s="55"/>
      <c r="C771" s="56" t="s">
        <v>393</v>
      </c>
      <c r="D771" s="55"/>
      <c r="E771" s="57"/>
      <c r="F771" s="57"/>
      <c r="G771" s="58">
        <v>145.44999999999999</v>
      </c>
      <c r="H771" s="59">
        <v>873</v>
      </c>
    </row>
    <row r="772" spans="1:8" s="53" customFormat="1" ht="36" outlineLevel="1" x14ac:dyDescent="0.25">
      <c r="A772" s="61" t="s">
        <v>878</v>
      </c>
      <c r="B772" s="62" t="s">
        <v>397</v>
      </c>
      <c r="C772" s="63" t="s">
        <v>77</v>
      </c>
      <c r="D772" s="62" t="s">
        <v>63</v>
      </c>
      <c r="E772" s="64">
        <v>5.9999999999999995E-4</v>
      </c>
      <c r="F772" s="64">
        <v>3.5999999999999999E-3</v>
      </c>
      <c r="G772" s="65">
        <v>499537</v>
      </c>
      <c r="H772" s="66">
        <v>1798</v>
      </c>
    </row>
    <row r="773" spans="1:8" s="53" customFormat="1" ht="36" outlineLevel="1" x14ac:dyDescent="0.25">
      <c r="A773" s="47" t="s">
        <v>879</v>
      </c>
      <c r="B773" s="48" t="s">
        <v>407</v>
      </c>
      <c r="C773" s="49" t="s">
        <v>80</v>
      </c>
      <c r="D773" s="48" t="s">
        <v>53</v>
      </c>
      <c r="E773" s="50">
        <v>1.63</v>
      </c>
      <c r="F773" s="50">
        <v>9.7799999999999994</v>
      </c>
      <c r="G773" s="51">
        <v>446</v>
      </c>
      <c r="H773" s="52">
        <v>4362</v>
      </c>
    </row>
    <row r="774" spans="1:8" s="60" customFormat="1" x14ac:dyDescent="0.25">
      <c r="A774" s="54"/>
      <c r="B774" s="55"/>
      <c r="C774" s="56" t="s">
        <v>416</v>
      </c>
      <c r="D774" s="55"/>
      <c r="E774" s="57"/>
      <c r="F774" s="57"/>
      <c r="G774" s="58">
        <v>1026.7</v>
      </c>
      <c r="H774" s="59">
        <v>6160</v>
      </c>
    </row>
    <row r="775" spans="1:8" s="74" customFormat="1" x14ac:dyDescent="0.25">
      <c r="A775" s="61"/>
      <c r="B775" s="62"/>
      <c r="C775" s="63" t="s">
        <v>417</v>
      </c>
      <c r="D775" s="62" t="s">
        <v>418</v>
      </c>
      <c r="E775" s="64">
        <v>98</v>
      </c>
      <c r="F775" s="64"/>
      <c r="G775" s="65">
        <v>3142.21</v>
      </c>
      <c r="H775" s="66">
        <v>18853</v>
      </c>
    </row>
    <row r="776" spans="1:8" s="74" customFormat="1" x14ac:dyDescent="0.25">
      <c r="A776" s="61"/>
      <c r="B776" s="62"/>
      <c r="C776" s="63" t="s">
        <v>419</v>
      </c>
      <c r="D776" s="62" t="s">
        <v>418</v>
      </c>
      <c r="E776" s="64">
        <v>8</v>
      </c>
      <c r="F776" s="64"/>
      <c r="G776" s="65">
        <v>597.32000000000005</v>
      </c>
      <c r="H776" s="66">
        <v>3584</v>
      </c>
    </row>
    <row r="777" spans="1:8" s="60" customFormat="1" x14ac:dyDescent="0.25">
      <c r="A777" s="54"/>
      <c r="B777" s="55"/>
      <c r="C777" s="56" t="s">
        <v>420</v>
      </c>
      <c r="D777" s="55"/>
      <c r="E777" s="57"/>
      <c r="F777" s="57"/>
      <c r="G777" s="58">
        <v>8063.85</v>
      </c>
      <c r="H777" s="59">
        <v>48383</v>
      </c>
    </row>
    <row r="778" spans="1:8" s="46" customFormat="1" ht="51" x14ac:dyDescent="0.25">
      <c r="A778" s="41" t="s">
        <v>206</v>
      </c>
      <c r="B778" s="42" t="s">
        <v>880</v>
      </c>
      <c r="C778" s="42" t="s">
        <v>194</v>
      </c>
      <c r="D778" s="43" t="s">
        <v>49</v>
      </c>
      <c r="E778" s="331">
        <v>1</v>
      </c>
      <c r="F778" s="332"/>
      <c r="G778" s="44">
        <v>14142</v>
      </c>
      <c r="H778" s="45">
        <v>14142</v>
      </c>
    </row>
    <row r="779" spans="1:8" s="74" customFormat="1" x14ac:dyDescent="0.25">
      <c r="A779" s="61"/>
      <c r="B779" s="62"/>
      <c r="C779" s="63" t="s">
        <v>419</v>
      </c>
      <c r="D779" s="62" t="s">
        <v>418</v>
      </c>
      <c r="E779" s="64">
        <v>8</v>
      </c>
      <c r="F779" s="64"/>
      <c r="G779" s="65">
        <v>1131.3599999999999</v>
      </c>
      <c r="H779" s="66">
        <v>1131</v>
      </c>
    </row>
    <row r="780" spans="1:8" s="60" customFormat="1" x14ac:dyDescent="0.25">
      <c r="A780" s="54"/>
      <c r="B780" s="55"/>
      <c r="C780" s="56" t="s">
        <v>420</v>
      </c>
      <c r="D780" s="55"/>
      <c r="E780" s="57"/>
      <c r="F780" s="57"/>
      <c r="G780" s="58">
        <v>15273.36</v>
      </c>
      <c r="H780" s="59">
        <v>15273</v>
      </c>
    </row>
    <row r="781" spans="1:8" s="46" customFormat="1" ht="51" x14ac:dyDescent="0.25">
      <c r="A781" s="41" t="s">
        <v>209</v>
      </c>
      <c r="B781" s="42" t="s">
        <v>881</v>
      </c>
      <c r="C781" s="42" t="s">
        <v>95</v>
      </c>
      <c r="D781" s="43" t="s">
        <v>49</v>
      </c>
      <c r="E781" s="331">
        <v>5</v>
      </c>
      <c r="F781" s="332"/>
      <c r="G781" s="44">
        <v>11851</v>
      </c>
      <c r="H781" s="45">
        <v>59255</v>
      </c>
    </row>
    <row r="782" spans="1:8" s="74" customFormat="1" x14ac:dyDescent="0.25">
      <c r="A782" s="61"/>
      <c r="B782" s="62"/>
      <c r="C782" s="63" t="s">
        <v>419</v>
      </c>
      <c r="D782" s="62" t="s">
        <v>418</v>
      </c>
      <c r="E782" s="64">
        <v>8</v>
      </c>
      <c r="F782" s="64"/>
      <c r="G782" s="65">
        <v>948.08</v>
      </c>
      <c r="H782" s="66">
        <v>4740</v>
      </c>
    </row>
    <row r="783" spans="1:8" s="60" customFormat="1" x14ac:dyDescent="0.25">
      <c r="A783" s="54"/>
      <c r="B783" s="55"/>
      <c r="C783" s="56" t="s">
        <v>420</v>
      </c>
      <c r="D783" s="55"/>
      <c r="E783" s="57"/>
      <c r="F783" s="57"/>
      <c r="G783" s="58">
        <v>12799.08</v>
      </c>
      <c r="H783" s="59">
        <v>63995</v>
      </c>
    </row>
    <row r="784" spans="1:8" s="46" customFormat="1" ht="51" x14ac:dyDescent="0.25">
      <c r="A784" s="41" t="s">
        <v>212</v>
      </c>
      <c r="B784" s="42" t="s">
        <v>882</v>
      </c>
      <c r="C784" s="42" t="s">
        <v>883</v>
      </c>
      <c r="D784" s="43" t="s">
        <v>872</v>
      </c>
      <c r="E784" s="331">
        <v>26</v>
      </c>
      <c r="F784" s="332"/>
      <c r="G784" s="44">
        <v>2856.68</v>
      </c>
      <c r="H784" s="45">
        <v>74274</v>
      </c>
    </row>
    <row r="785" spans="1:8" s="53" customFormat="1" outlineLevel="1" x14ac:dyDescent="0.25">
      <c r="A785" s="47" t="s">
        <v>884</v>
      </c>
      <c r="B785" s="48" t="s">
        <v>19</v>
      </c>
      <c r="C785" s="49" t="s">
        <v>795</v>
      </c>
      <c r="D785" s="48" t="s">
        <v>372</v>
      </c>
      <c r="E785" s="50">
        <v>1.5429999999999999</v>
      </c>
      <c r="F785" s="50">
        <v>40.131</v>
      </c>
      <c r="G785" s="51">
        <v>1358.4</v>
      </c>
      <c r="H785" s="52">
        <v>54514</v>
      </c>
    </row>
    <row r="786" spans="1:8" s="53" customFormat="1" outlineLevel="1" x14ac:dyDescent="0.25">
      <c r="A786" s="61" t="s">
        <v>885</v>
      </c>
      <c r="B786" s="62" t="s">
        <v>26</v>
      </c>
      <c r="C786" s="63" t="s">
        <v>374</v>
      </c>
      <c r="D786" s="62" t="s">
        <v>372</v>
      </c>
      <c r="E786" s="64">
        <v>1.0500000000000001E-2</v>
      </c>
      <c r="F786" s="64">
        <v>0.27300000000000002</v>
      </c>
      <c r="G786" s="65">
        <v>1504.8</v>
      </c>
      <c r="H786" s="66">
        <v>411</v>
      </c>
    </row>
    <row r="787" spans="1:8" s="60" customFormat="1" x14ac:dyDescent="0.25">
      <c r="A787" s="54"/>
      <c r="B787" s="55"/>
      <c r="C787" s="56" t="s">
        <v>375</v>
      </c>
      <c r="D787" s="55"/>
      <c r="E787" s="57"/>
      <c r="F787" s="57"/>
      <c r="G787" s="58">
        <v>2112.4899999999998</v>
      </c>
      <c r="H787" s="59">
        <v>54925</v>
      </c>
    </row>
    <row r="788" spans="1:8" s="53" customFormat="1" ht="36" outlineLevel="1" x14ac:dyDescent="0.25">
      <c r="A788" s="61" t="s">
        <v>886</v>
      </c>
      <c r="B788" s="62" t="s">
        <v>383</v>
      </c>
      <c r="C788" s="63" t="s">
        <v>384</v>
      </c>
      <c r="D788" s="62" t="s">
        <v>379</v>
      </c>
      <c r="E788" s="64">
        <v>0.38850000000000001</v>
      </c>
      <c r="F788" s="64">
        <v>10.101000000000001</v>
      </c>
      <c r="G788" s="65">
        <v>53</v>
      </c>
      <c r="H788" s="66">
        <v>535</v>
      </c>
    </row>
    <row r="789" spans="1:8" s="53" customFormat="1" outlineLevel="2" x14ac:dyDescent="0.25">
      <c r="A789" s="67"/>
      <c r="B789" s="68" t="s">
        <v>380</v>
      </c>
      <c r="C789" s="69" t="s">
        <v>385</v>
      </c>
      <c r="D789" s="70" t="s">
        <v>372</v>
      </c>
      <c r="E789" s="71" t="s">
        <v>386</v>
      </c>
      <c r="F789" s="71" t="s">
        <v>386</v>
      </c>
      <c r="G789" s="72" t="s">
        <v>386</v>
      </c>
      <c r="H789" s="73" t="s">
        <v>386</v>
      </c>
    </row>
    <row r="790" spans="1:8" s="53" customFormat="1" ht="36" outlineLevel="1" x14ac:dyDescent="0.25">
      <c r="A790" s="61" t="s">
        <v>887</v>
      </c>
      <c r="B790" s="62" t="s">
        <v>391</v>
      </c>
      <c r="C790" s="63" t="s">
        <v>392</v>
      </c>
      <c r="D790" s="62" t="s">
        <v>379</v>
      </c>
      <c r="E790" s="64">
        <v>1.0500000000000001E-2</v>
      </c>
      <c r="F790" s="64">
        <v>0.27300000000000002</v>
      </c>
      <c r="G790" s="65">
        <v>2630</v>
      </c>
      <c r="H790" s="66">
        <v>718</v>
      </c>
    </row>
    <row r="791" spans="1:8" s="53" customFormat="1" outlineLevel="2" x14ac:dyDescent="0.25">
      <c r="A791" s="67"/>
      <c r="B791" s="68" t="s">
        <v>380</v>
      </c>
      <c r="C791" s="69" t="s">
        <v>381</v>
      </c>
      <c r="D791" s="70" t="s">
        <v>372</v>
      </c>
      <c r="E791" s="71">
        <v>1.0500000000000001E-2</v>
      </c>
      <c r="F791" s="71">
        <v>0.27300000000000002</v>
      </c>
      <c r="G791" s="72">
        <v>1254</v>
      </c>
      <c r="H791" s="73">
        <v>342.34</v>
      </c>
    </row>
    <row r="792" spans="1:8" s="60" customFormat="1" x14ac:dyDescent="0.25">
      <c r="A792" s="54"/>
      <c r="B792" s="55"/>
      <c r="C792" s="56" t="s">
        <v>393</v>
      </c>
      <c r="D792" s="55"/>
      <c r="E792" s="57"/>
      <c r="F792" s="57"/>
      <c r="G792" s="58">
        <v>50.84</v>
      </c>
      <c r="H792" s="59">
        <v>1322</v>
      </c>
    </row>
    <row r="793" spans="1:8" s="53" customFormat="1" ht="36" outlineLevel="1" x14ac:dyDescent="0.25">
      <c r="A793" s="61" t="s">
        <v>888</v>
      </c>
      <c r="B793" s="62" t="s">
        <v>397</v>
      </c>
      <c r="C793" s="63" t="s">
        <v>77</v>
      </c>
      <c r="D793" s="62" t="s">
        <v>63</v>
      </c>
      <c r="E793" s="64">
        <v>5.0000000000000001E-4</v>
      </c>
      <c r="F793" s="64">
        <v>1.2999999999999999E-2</v>
      </c>
      <c r="G793" s="65">
        <v>499537</v>
      </c>
      <c r="H793" s="66">
        <v>6494</v>
      </c>
    </row>
    <row r="794" spans="1:8" s="53" customFormat="1" ht="36" outlineLevel="1" x14ac:dyDescent="0.25">
      <c r="A794" s="47" t="s">
        <v>889</v>
      </c>
      <c r="B794" s="48" t="s">
        <v>407</v>
      </c>
      <c r="C794" s="49" t="s">
        <v>80</v>
      </c>
      <c r="D794" s="48" t="s">
        <v>53</v>
      </c>
      <c r="E794" s="50">
        <v>1.03</v>
      </c>
      <c r="F794" s="50">
        <v>26.78</v>
      </c>
      <c r="G794" s="51">
        <v>446</v>
      </c>
      <c r="H794" s="52">
        <v>11944</v>
      </c>
    </row>
    <row r="795" spans="1:8" s="60" customFormat="1" x14ac:dyDescent="0.25">
      <c r="A795" s="54"/>
      <c r="B795" s="55"/>
      <c r="C795" s="56" t="s">
        <v>416</v>
      </c>
      <c r="D795" s="55"/>
      <c r="E795" s="57"/>
      <c r="F795" s="57"/>
      <c r="G795" s="58">
        <v>709.15</v>
      </c>
      <c r="H795" s="59">
        <v>18438</v>
      </c>
    </row>
    <row r="796" spans="1:8" s="74" customFormat="1" x14ac:dyDescent="0.25">
      <c r="A796" s="61"/>
      <c r="B796" s="62"/>
      <c r="C796" s="63" t="s">
        <v>417</v>
      </c>
      <c r="D796" s="62" t="s">
        <v>418</v>
      </c>
      <c r="E796" s="64">
        <v>98</v>
      </c>
      <c r="F796" s="64"/>
      <c r="G796" s="65">
        <v>2070.2399999999998</v>
      </c>
      <c r="H796" s="66">
        <v>53826</v>
      </c>
    </row>
    <row r="797" spans="1:8" s="74" customFormat="1" x14ac:dyDescent="0.25">
      <c r="A797" s="61"/>
      <c r="B797" s="62"/>
      <c r="C797" s="63" t="s">
        <v>419</v>
      </c>
      <c r="D797" s="62" t="s">
        <v>418</v>
      </c>
      <c r="E797" s="64">
        <v>8</v>
      </c>
      <c r="F797" s="64"/>
      <c r="G797" s="65">
        <v>394.15</v>
      </c>
      <c r="H797" s="66">
        <v>10248</v>
      </c>
    </row>
    <row r="798" spans="1:8" s="60" customFormat="1" x14ac:dyDescent="0.25">
      <c r="A798" s="54"/>
      <c r="B798" s="55"/>
      <c r="C798" s="56" t="s">
        <v>420</v>
      </c>
      <c r="D798" s="55"/>
      <c r="E798" s="57"/>
      <c r="F798" s="57"/>
      <c r="G798" s="58">
        <v>5321.07</v>
      </c>
      <c r="H798" s="59">
        <v>138348</v>
      </c>
    </row>
    <row r="799" spans="1:8" s="46" customFormat="1" ht="51" x14ac:dyDescent="0.25">
      <c r="A799" s="41" t="s">
        <v>215</v>
      </c>
      <c r="B799" s="42" t="s">
        <v>890</v>
      </c>
      <c r="C799" s="42" t="s">
        <v>211</v>
      </c>
      <c r="D799" s="43" t="s">
        <v>49</v>
      </c>
      <c r="E799" s="331">
        <v>1</v>
      </c>
      <c r="F799" s="332"/>
      <c r="G799" s="44">
        <v>8579</v>
      </c>
      <c r="H799" s="45">
        <v>8579</v>
      </c>
    </row>
    <row r="800" spans="1:8" s="74" customFormat="1" x14ac:dyDescent="0.25">
      <c r="A800" s="61"/>
      <c r="B800" s="62"/>
      <c r="C800" s="63" t="s">
        <v>419</v>
      </c>
      <c r="D800" s="62" t="s">
        <v>418</v>
      </c>
      <c r="E800" s="64">
        <v>8</v>
      </c>
      <c r="F800" s="64"/>
      <c r="G800" s="65">
        <v>686.32</v>
      </c>
      <c r="H800" s="66">
        <v>686</v>
      </c>
    </row>
    <row r="801" spans="1:8" s="60" customFormat="1" x14ac:dyDescent="0.25">
      <c r="A801" s="54"/>
      <c r="B801" s="55"/>
      <c r="C801" s="56" t="s">
        <v>420</v>
      </c>
      <c r="D801" s="55"/>
      <c r="E801" s="57"/>
      <c r="F801" s="57"/>
      <c r="G801" s="58">
        <v>9265.32</v>
      </c>
      <c r="H801" s="59">
        <v>9265</v>
      </c>
    </row>
    <row r="802" spans="1:8" s="46" customFormat="1" ht="51" x14ac:dyDescent="0.25">
      <c r="A802" s="41" t="s">
        <v>219</v>
      </c>
      <c r="B802" s="42" t="s">
        <v>891</v>
      </c>
      <c r="C802" s="42" t="s">
        <v>59</v>
      </c>
      <c r="D802" s="43" t="s">
        <v>49</v>
      </c>
      <c r="E802" s="331">
        <v>22</v>
      </c>
      <c r="F802" s="332"/>
      <c r="G802" s="44">
        <v>7926</v>
      </c>
      <c r="H802" s="45">
        <v>174372</v>
      </c>
    </row>
    <row r="803" spans="1:8" s="74" customFormat="1" x14ac:dyDescent="0.25">
      <c r="A803" s="61"/>
      <c r="B803" s="62"/>
      <c r="C803" s="63" t="s">
        <v>419</v>
      </c>
      <c r="D803" s="62" t="s">
        <v>418</v>
      </c>
      <c r="E803" s="64">
        <v>8</v>
      </c>
      <c r="F803" s="64"/>
      <c r="G803" s="65">
        <v>634.08000000000004</v>
      </c>
      <c r="H803" s="66">
        <v>13950</v>
      </c>
    </row>
    <row r="804" spans="1:8" s="60" customFormat="1" x14ac:dyDescent="0.25">
      <c r="A804" s="54"/>
      <c r="B804" s="55"/>
      <c r="C804" s="56" t="s">
        <v>420</v>
      </c>
      <c r="D804" s="55"/>
      <c r="E804" s="57"/>
      <c r="F804" s="57"/>
      <c r="G804" s="58">
        <v>8560.08</v>
      </c>
      <c r="H804" s="59">
        <v>188322</v>
      </c>
    </row>
    <row r="805" spans="1:8" s="46" customFormat="1" ht="51" x14ac:dyDescent="0.25">
      <c r="A805" s="41" t="s">
        <v>222</v>
      </c>
      <c r="B805" s="42" t="s">
        <v>892</v>
      </c>
      <c r="C805" s="42" t="s">
        <v>165</v>
      </c>
      <c r="D805" s="43" t="s">
        <v>49</v>
      </c>
      <c r="E805" s="331">
        <v>3</v>
      </c>
      <c r="F805" s="332"/>
      <c r="G805" s="44">
        <v>6855</v>
      </c>
      <c r="H805" s="45">
        <v>20565</v>
      </c>
    </row>
    <row r="806" spans="1:8" s="74" customFormat="1" x14ac:dyDescent="0.25">
      <c r="A806" s="61"/>
      <c r="B806" s="62"/>
      <c r="C806" s="63" t="s">
        <v>419</v>
      </c>
      <c r="D806" s="62" t="s">
        <v>418</v>
      </c>
      <c r="E806" s="64">
        <v>8</v>
      </c>
      <c r="F806" s="64"/>
      <c r="G806" s="65">
        <v>548.4</v>
      </c>
      <c r="H806" s="66">
        <v>1645</v>
      </c>
    </row>
    <row r="807" spans="1:8" s="60" customFormat="1" x14ac:dyDescent="0.25">
      <c r="A807" s="54"/>
      <c r="B807" s="55"/>
      <c r="C807" s="56" t="s">
        <v>420</v>
      </c>
      <c r="D807" s="55"/>
      <c r="E807" s="57"/>
      <c r="F807" s="57"/>
      <c r="G807" s="58">
        <v>7403.4</v>
      </c>
      <c r="H807" s="59">
        <v>22210</v>
      </c>
    </row>
    <row r="808" spans="1:8" s="46" customFormat="1" ht="51" x14ac:dyDescent="0.25">
      <c r="A808" s="41" t="s">
        <v>225</v>
      </c>
      <c r="B808" s="42" t="s">
        <v>893</v>
      </c>
      <c r="C808" s="42" t="s">
        <v>894</v>
      </c>
      <c r="D808" s="43" t="s">
        <v>872</v>
      </c>
      <c r="E808" s="331">
        <v>9</v>
      </c>
      <c r="F808" s="332"/>
      <c r="G808" s="44">
        <v>2187.6</v>
      </c>
      <c r="H808" s="45">
        <v>19688</v>
      </c>
    </row>
    <row r="809" spans="1:8" s="53" customFormat="1" outlineLevel="1" x14ac:dyDescent="0.25">
      <c r="A809" s="47" t="s">
        <v>895</v>
      </c>
      <c r="B809" s="48" t="s">
        <v>19</v>
      </c>
      <c r="C809" s="49" t="s">
        <v>795</v>
      </c>
      <c r="D809" s="48" t="s">
        <v>372</v>
      </c>
      <c r="E809" s="50">
        <v>1.2390000000000001</v>
      </c>
      <c r="F809" s="50">
        <v>11.151</v>
      </c>
      <c r="G809" s="51">
        <v>1358.4</v>
      </c>
      <c r="H809" s="52">
        <v>15148</v>
      </c>
    </row>
    <row r="810" spans="1:8" s="53" customFormat="1" outlineLevel="1" x14ac:dyDescent="0.25">
      <c r="A810" s="61" t="s">
        <v>896</v>
      </c>
      <c r="B810" s="62" t="s">
        <v>26</v>
      </c>
      <c r="C810" s="63" t="s">
        <v>374</v>
      </c>
      <c r="D810" s="62" t="s">
        <v>372</v>
      </c>
      <c r="E810" s="64">
        <v>1.0500000000000001E-2</v>
      </c>
      <c r="F810" s="64">
        <v>9.4500000000000001E-2</v>
      </c>
      <c r="G810" s="65">
        <v>1504.8</v>
      </c>
      <c r="H810" s="66">
        <v>142</v>
      </c>
    </row>
    <row r="811" spans="1:8" s="60" customFormat="1" x14ac:dyDescent="0.25">
      <c r="A811" s="54"/>
      <c r="B811" s="55"/>
      <c r="C811" s="56" t="s">
        <v>375</v>
      </c>
      <c r="D811" s="55"/>
      <c r="E811" s="57"/>
      <c r="F811" s="57"/>
      <c r="G811" s="58">
        <v>1698.86</v>
      </c>
      <c r="H811" s="59">
        <v>15290</v>
      </c>
    </row>
    <row r="812" spans="1:8" s="53" customFormat="1" ht="36" outlineLevel="1" x14ac:dyDescent="0.25">
      <c r="A812" s="61" t="s">
        <v>897</v>
      </c>
      <c r="B812" s="62" t="s">
        <v>383</v>
      </c>
      <c r="C812" s="63" t="s">
        <v>384</v>
      </c>
      <c r="D812" s="62" t="s">
        <v>379</v>
      </c>
      <c r="E812" s="64">
        <v>0.315</v>
      </c>
      <c r="F812" s="64">
        <v>2.835</v>
      </c>
      <c r="G812" s="65">
        <v>53</v>
      </c>
      <c r="H812" s="66">
        <v>150</v>
      </c>
    </row>
    <row r="813" spans="1:8" s="53" customFormat="1" outlineLevel="2" x14ac:dyDescent="0.25">
      <c r="A813" s="67"/>
      <c r="B813" s="68" t="s">
        <v>380</v>
      </c>
      <c r="C813" s="69" t="s">
        <v>385</v>
      </c>
      <c r="D813" s="70" t="s">
        <v>372</v>
      </c>
      <c r="E813" s="71" t="s">
        <v>386</v>
      </c>
      <c r="F813" s="71" t="s">
        <v>386</v>
      </c>
      <c r="G813" s="72" t="s">
        <v>386</v>
      </c>
      <c r="H813" s="73" t="s">
        <v>386</v>
      </c>
    </row>
    <row r="814" spans="1:8" s="53" customFormat="1" ht="36" outlineLevel="1" x14ac:dyDescent="0.25">
      <c r="A814" s="61" t="s">
        <v>898</v>
      </c>
      <c r="B814" s="62" t="s">
        <v>391</v>
      </c>
      <c r="C814" s="63" t="s">
        <v>392</v>
      </c>
      <c r="D814" s="62" t="s">
        <v>379</v>
      </c>
      <c r="E814" s="64">
        <v>1.0500000000000001E-2</v>
      </c>
      <c r="F814" s="64">
        <v>9.4500000000000001E-2</v>
      </c>
      <c r="G814" s="65">
        <v>2630</v>
      </c>
      <c r="H814" s="66">
        <v>249</v>
      </c>
    </row>
    <row r="815" spans="1:8" s="53" customFormat="1" outlineLevel="2" x14ac:dyDescent="0.25">
      <c r="A815" s="67"/>
      <c r="B815" s="68" t="s">
        <v>380</v>
      </c>
      <c r="C815" s="69" t="s">
        <v>381</v>
      </c>
      <c r="D815" s="70" t="s">
        <v>372</v>
      </c>
      <c r="E815" s="71">
        <v>1.0500000000000001E-2</v>
      </c>
      <c r="F815" s="71">
        <v>9.4500000000000001E-2</v>
      </c>
      <c r="G815" s="72">
        <v>1254</v>
      </c>
      <c r="H815" s="73">
        <v>118.5</v>
      </c>
    </row>
    <row r="816" spans="1:8" s="60" customFormat="1" x14ac:dyDescent="0.25">
      <c r="A816" s="54"/>
      <c r="B816" s="55"/>
      <c r="C816" s="56" t="s">
        <v>393</v>
      </c>
      <c r="D816" s="55"/>
      <c r="E816" s="57"/>
      <c r="F816" s="57"/>
      <c r="G816" s="58">
        <v>46.94</v>
      </c>
      <c r="H816" s="59">
        <v>422</v>
      </c>
    </row>
    <row r="817" spans="1:8" s="53" customFormat="1" ht="36" outlineLevel="1" x14ac:dyDescent="0.25">
      <c r="A817" s="61" t="s">
        <v>899</v>
      </c>
      <c r="B817" s="62" t="s">
        <v>397</v>
      </c>
      <c r="C817" s="63" t="s">
        <v>77</v>
      </c>
      <c r="D817" s="62" t="s">
        <v>63</v>
      </c>
      <c r="E817" s="64">
        <v>2.9999999999999997E-4</v>
      </c>
      <c r="F817" s="64">
        <v>2.7000000000000001E-3</v>
      </c>
      <c r="G817" s="65">
        <v>499537</v>
      </c>
      <c r="H817" s="66">
        <v>1349</v>
      </c>
    </row>
    <row r="818" spans="1:8" s="53" customFormat="1" ht="36" outlineLevel="1" x14ac:dyDescent="0.25">
      <c r="A818" s="61" t="s">
        <v>900</v>
      </c>
      <c r="B818" s="62" t="s">
        <v>407</v>
      </c>
      <c r="C818" s="63" t="s">
        <v>80</v>
      </c>
      <c r="D818" s="62" t="s">
        <v>53</v>
      </c>
      <c r="E818" s="64">
        <v>0.69</v>
      </c>
      <c r="F818" s="64">
        <v>6.21</v>
      </c>
      <c r="G818" s="65">
        <v>446</v>
      </c>
      <c r="H818" s="66">
        <v>2770</v>
      </c>
    </row>
    <row r="819" spans="1:8" s="60" customFormat="1" x14ac:dyDescent="0.25">
      <c r="A819" s="54"/>
      <c r="B819" s="55"/>
      <c r="C819" s="56" t="s">
        <v>416</v>
      </c>
      <c r="D819" s="55"/>
      <c r="E819" s="57"/>
      <c r="F819" s="57"/>
      <c r="G819" s="58">
        <v>457.6</v>
      </c>
      <c r="H819" s="59">
        <v>4118</v>
      </c>
    </row>
    <row r="820" spans="1:8" s="74" customFormat="1" x14ac:dyDescent="0.25">
      <c r="A820" s="61"/>
      <c r="B820" s="62"/>
      <c r="C820" s="63" t="s">
        <v>417</v>
      </c>
      <c r="D820" s="62" t="s">
        <v>418</v>
      </c>
      <c r="E820" s="64">
        <v>98</v>
      </c>
      <c r="F820" s="64"/>
      <c r="G820" s="65">
        <v>1664.88</v>
      </c>
      <c r="H820" s="66">
        <v>14984</v>
      </c>
    </row>
    <row r="821" spans="1:8" s="74" customFormat="1" x14ac:dyDescent="0.25">
      <c r="A821" s="61"/>
      <c r="B821" s="62"/>
      <c r="C821" s="63" t="s">
        <v>419</v>
      </c>
      <c r="D821" s="62" t="s">
        <v>418</v>
      </c>
      <c r="E821" s="64">
        <v>8</v>
      </c>
      <c r="F821" s="64"/>
      <c r="G821" s="65">
        <v>308.2</v>
      </c>
      <c r="H821" s="66">
        <v>2774</v>
      </c>
    </row>
    <row r="822" spans="1:8" s="60" customFormat="1" x14ac:dyDescent="0.25">
      <c r="A822" s="54"/>
      <c r="B822" s="55"/>
      <c r="C822" s="56" t="s">
        <v>420</v>
      </c>
      <c r="D822" s="55"/>
      <c r="E822" s="57"/>
      <c r="F822" s="57"/>
      <c r="G822" s="58">
        <v>4160.68</v>
      </c>
      <c r="H822" s="59">
        <v>37446</v>
      </c>
    </row>
    <row r="823" spans="1:8" s="46" customFormat="1" ht="51" x14ac:dyDescent="0.25">
      <c r="A823" s="41" t="s">
        <v>228</v>
      </c>
      <c r="B823" s="42" t="s">
        <v>901</v>
      </c>
      <c r="C823" s="42" t="s">
        <v>156</v>
      </c>
      <c r="D823" s="43" t="s">
        <v>49</v>
      </c>
      <c r="E823" s="331">
        <v>4</v>
      </c>
      <c r="F823" s="332"/>
      <c r="G823" s="44">
        <v>5747</v>
      </c>
      <c r="H823" s="45">
        <v>22988</v>
      </c>
    </row>
    <row r="824" spans="1:8" s="74" customFormat="1" x14ac:dyDescent="0.25">
      <c r="A824" s="61"/>
      <c r="B824" s="62"/>
      <c r="C824" s="63" t="s">
        <v>419</v>
      </c>
      <c r="D824" s="62" t="s">
        <v>418</v>
      </c>
      <c r="E824" s="64">
        <v>8</v>
      </c>
      <c r="F824" s="64"/>
      <c r="G824" s="65">
        <v>459.76</v>
      </c>
      <c r="H824" s="66">
        <v>1839</v>
      </c>
    </row>
    <row r="825" spans="1:8" s="60" customFormat="1" x14ac:dyDescent="0.25">
      <c r="A825" s="54"/>
      <c r="B825" s="55"/>
      <c r="C825" s="56" t="s">
        <v>420</v>
      </c>
      <c r="D825" s="55"/>
      <c r="E825" s="57"/>
      <c r="F825" s="57"/>
      <c r="G825" s="58">
        <v>6206.76</v>
      </c>
      <c r="H825" s="59">
        <v>24827</v>
      </c>
    </row>
    <row r="826" spans="1:8" s="46" customFormat="1" ht="51" x14ac:dyDescent="0.25">
      <c r="A826" s="41" t="s">
        <v>231</v>
      </c>
      <c r="B826" s="42" t="s">
        <v>902</v>
      </c>
      <c r="C826" s="42" t="s">
        <v>153</v>
      </c>
      <c r="D826" s="43" t="s">
        <v>49</v>
      </c>
      <c r="E826" s="331">
        <v>5</v>
      </c>
      <c r="F826" s="332"/>
      <c r="G826" s="44">
        <v>5063</v>
      </c>
      <c r="H826" s="45">
        <v>25315</v>
      </c>
    </row>
    <row r="827" spans="1:8" s="74" customFormat="1" x14ac:dyDescent="0.25">
      <c r="A827" s="61"/>
      <c r="B827" s="62"/>
      <c r="C827" s="63" t="s">
        <v>419</v>
      </c>
      <c r="D827" s="62" t="s">
        <v>418</v>
      </c>
      <c r="E827" s="64">
        <v>8</v>
      </c>
      <c r="F827" s="64"/>
      <c r="G827" s="65">
        <v>405.04</v>
      </c>
      <c r="H827" s="66">
        <v>2025</v>
      </c>
    </row>
    <row r="828" spans="1:8" s="60" customFormat="1" x14ac:dyDescent="0.25">
      <c r="A828" s="54"/>
      <c r="B828" s="55"/>
      <c r="C828" s="56" t="s">
        <v>420</v>
      </c>
      <c r="D828" s="55"/>
      <c r="E828" s="57"/>
      <c r="F828" s="57"/>
      <c r="G828" s="58">
        <v>5468.04</v>
      </c>
      <c r="H828" s="59">
        <v>27340</v>
      </c>
    </row>
    <row r="829" spans="1:8" s="46" customFormat="1" ht="51" x14ac:dyDescent="0.25">
      <c r="A829" s="41" t="s">
        <v>235</v>
      </c>
      <c r="B829" s="42" t="s">
        <v>903</v>
      </c>
      <c r="C829" s="42" t="s">
        <v>904</v>
      </c>
      <c r="D829" s="43" t="s">
        <v>872</v>
      </c>
      <c r="E829" s="331">
        <v>1</v>
      </c>
      <c r="F829" s="332"/>
      <c r="G829" s="44">
        <v>1906.28</v>
      </c>
      <c r="H829" s="45">
        <v>1906</v>
      </c>
    </row>
    <row r="830" spans="1:8" s="53" customFormat="1" outlineLevel="1" x14ac:dyDescent="0.25">
      <c r="A830" s="47" t="s">
        <v>905</v>
      </c>
      <c r="B830" s="48" t="s">
        <v>19</v>
      </c>
      <c r="C830" s="49" t="s">
        <v>795</v>
      </c>
      <c r="D830" s="48" t="s">
        <v>372</v>
      </c>
      <c r="E830" s="50">
        <v>1.113</v>
      </c>
      <c r="F830" s="50">
        <v>1.113</v>
      </c>
      <c r="G830" s="51">
        <v>1358.4</v>
      </c>
      <c r="H830" s="52">
        <v>1512</v>
      </c>
    </row>
    <row r="831" spans="1:8" s="53" customFormat="1" outlineLevel="1" x14ac:dyDescent="0.25">
      <c r="A831" s="61" t="s">
        <v>906</v>
      </c>
      <c r="B831" s="62" t="s">
        <v>26</v>
      </c>
      <c r="C831" s="63" t="s">
        <v>374</v>
      </c>
      <c r="D831" s="62" t="s">
        <v>372</v>
      </c>
      <c r="E831" s="64">
        <v>1.0500000000000001E-2</v>
      </c>
      <c r="F831" s="64">
        <v>1.0500000000000001E-2</v>
      </c>
      <c r="G831" s="65">
        <v>1504.8</v>
      </c>
      <c r="H831" s="66">
        <v>16</v>
      </c>
    </row>
    <row r="832" spans="1:8" s="60" customFormat="1" x14ac:dyDescent="0.25">
      <c r="A832" s="54"/>
      <c r="B832" s="55"/>
      <c r="C832" s="56" t="s">
        <v>375</v>
      </c>
      <c r="D832" s="55"/>
      <c r="E832" s="57"/>
      <c r="F832" s="57"/>
      <c r="G832" s="58">
        <v>1527.7</v>
      </c>
      <c r="H832" s="59">
        <v>1528</v>
      </c>
    </row>
    <row r="833" spans="1:8" s="53" customFormat="1" ht="36" outlineLevel="1" x14ac:dyDescent="0.25">
      <c r="A833" s="61" t="s">
        <v>907</v>
      </c>
      <c r="B833" s="62" t="s">
        <v>383</v>
      </c>
      <c r="C833" s="63" t="s">
        <v>384</v>
      </c>
      <c r="D833" s="62" t="s">
        <v>379</v>
      </c>
      <c r="E833" s="64">
        <v>0.27300000000000002</v>
      </c>
      <c r="F833" s="64">
        <v>0.27300000000000002</v>
      </c>
      <c r="G833" s="65">
        <v>53</v>
      </c>
      <c r="H833" s="66">
        <v>14</v>
      </c>
    </row>
    <row r="834" spans="1:8" s="53" customFormat="1" outlineLevel="2" x14ac:dyDescent="0.25">
      <c r="A834" s="67"/>
      <c r="B834" s="68" t="s">
        <v>380</v>
      </c>
      <c r="C834" s="69" t="s">
        <v>385</v>
      </c>
      <c r="D834" s="70" t="s">
        <v>372</v>
      </c>
      <c r="E834" s="71" t="s">
        <v>386</v>
      </c>
      <c r="F834" s="71" t="s">
        <v>386</v>
      </c>
      <c r="G834" s="72" t="s">
        <v>386</v>
      </c>
      <c r="H834" s="73" t="s">
        <v>386</v>
      </c>
    </row>
    <row r="835" spans="1:8" s="53" customFormat="1" ht="36" outlineLevel="1" x14ac:dyDescent="0.25">
      <c r="A835" s="61" t="s">
        <v>908</v>
      </c>
      <c r="B835" s="62" t="s">
        <v>391</v>
      </c>
      <c r="C835" s="63" t="s">
        <v>392</v>
      </c>
      <c r="D835" s="62" t="s">
        <v>379</v>
      </c>
      <c r="E835" s="64">
        <v>1.0500000000000001E-2</v>
      </c>
      <c r="F835" s="64">
        <v>1.0500000000000001E-2</v>
      </c>
      <c r="G835" s="65">
        <v>2630</v>
      </c>
      <c r="H835" s="66">
        <v>28</v>
      </c>
    </row>
    <row r="836" spans="1:8" s="53" customFormat="1" outlineLevel="2" x14ac:dyDescent="0.25">
      <c r="A836" s="67"/>
      <c r="B836" s="68" t="s">
        <v>380</v>
      </c>
      <c r="C836" s="69" t="s">
        <v>381</v>
      </c>
      <c r="D836" s="70" t="s">
        <v>372</v>
      </c>
      <c r="E836" s="71">
        <v>1.0500000000000001E-2</v>
      </c>
      <c r="F836" s="71">
        <v>1.0500000000000001E-2</v>
      </c>
      <c r="G836" s="72">
        <v>1254</v>
      </c>
      <c r="H836" s="73">
        <v>13.17</v>
      </c>
    </row>
    <row r="837" spans="1:8" s="60" customFormat="1" x14ac:dyDescent="0.25">
      <c r="A837" s="54"/>
      <c r="B837" s="55"/>
      <c r="C837" s="56" t="s">
        <v>393</v>
      </c>
      <c r="D837" s="55"/>
      <c r="E837" s="57"/>
      <c r="F837" s="57"/>
      <c r="G837" s="58">
        <v>44.72</v>
      </c>
      <c r="H837" s="59">
        <v>45</v>
      </c>
    </row>
    <row r="838" spans="1:8" s="53" customFormat="1" ht="36" outlineLevel="1" x14ac:dyDescent="0.25">
      <c r="A838" s="61" t="s">
        <v>909</v>
      </c>
      <c r="B838" s="62" t="s">
        <v>397</v>
      </c>
      <c r="C838" s="63" t="s">
        <v>77</v>
      </c>
      <c r="D838" s="62" t="s">
        <v>63</v>
      </c>
      <c r="E838" s="64">
        <v>2.0000000000000001E-4</v>
      </c>
      <c r="F838" s="64">
        <v>2.0000000000000001E-4</v>
      </c>
      <c r="G838" s="65">
        <v>499537</v>
      </c>
      <c r="H838" s="66">
        <v>100</v>
      </c>
    </row>
    <row r="839" spans="1:8" s="53" customFormat="1" ht="36" outlineLevel="1" x14ac:dyDescent="0.25">
      <c r="A839" s="61" t="s">
        <v>910</v>
      </c>
      <c r="B839" s="62" t="s">
        <v>407</v>
      </c>
      <c r="C839" s="63" t="s">
        <v>80</v>
      </c>
      <c r="D839" s="62" t="s">
        <v>53</v>
      </c>
      <c r="E839" s="64">
        <v>0.56000000000000005</v>
      </c>
      <c r="F839" s="64">
        <v>0.56000000000000005</v>
      </c>
      <c r="G839" s="65">
        <v>446</v>
      </c>
      <c r="H839" s="66">
        <v>250</v>
      </c>
    </row>
    <row r="840" spans="1:8" s="60" customFormat="1" x14ac:dyDescent="0.25">
      <c r="A840" s="54"/>
      <c r="B840" s="55"/>
      <c r="C840" s="56" t="s">
        <v>416</v>
      </c>
      <c r="D840" s="55"/>
      <c r="E840" s="57"/>
      <c r="F840" s="57"/>
      <c r="G840" s="58">
        <v>349.67</v>
      </c>
      <c r="H840" s="59">
        <v>350</v>
      </c>
    </row>
    <row r="841" spans="1:8" s="74" customFormat="1" x14ac:dyDescent="0.25">
      <c r="A841" s="61"/>
      <c r="B841" s="62"/>
      <c r="C841" s="63" t="s">
        <v>417</v>
      </c>
      <c r="D841" s="62" t="s">
        <v>418</v>
      </c>
      <c r="E841" s="64">
        <v>98</v>
      </c>
      <c r="F841" s="64"/>
      <c r="G841" s="65">
        <v>1497.15</v>
      </c>
      <c r="H841" s="66">
        <v>1497</v>
      </c>
    </row>
    <row r="842" spans="1:8" s="74" customFormat="1" x14ac:dyDescent="0.25">
      <c r="A842" s="61"/>
      <c r="B842" s="62"/>
      <c r="C842" s="63" t="s">
        <v>419</v>
      </c>
      <c r="D842" s="62" t="s">
        <v>418</v>
      </c>
      <c r="E842" s="64">
        <v>8</v>
      </c>
      <c r="F842" s="64"/>
      <c r="G842" s="65">
        <v>272.27</v>
      </c>
      <c r="H842" s="66">
        <v>272</v>
      </c>
    </row>
    <row r="843" spans="1:8" s="60" customFormat="1" x14ac:dyDescent="0.25">
      <c r="A843" s="54"/>
      <c r="B843" s="55"/>
      <c r="C843" s="56" t="s">
        <v>420</v>
      </c>
      <c r="D843" s="55"/>
      <c r="E843" s="57"/>
      <c r="F843" s="57"/>
      <c r="G843" s="58">
        <v>3675.7</v>
      </c>
      <c r="H843" s="59">
        <v>3676</v>
      </c>
    </row>
    <row r="844" spans="1:8" s="46" customFormat="1" ht="51" x14ac:dyDescent="0.25">
      <c r="A844" s="41" t="s">
        <v>238</v>
      </c>
      <c r="B844" s="42" t="s">
        <v>911</v>
      </c>
      <c r="C844" s="42" t="s">
        <v>230</v>
      </c>
      <c r="D844" s="43" t="s">
        <v>49</v>
      </c>
      <c r="E844" s="331">
        <v>1</v>
      </c>
      <c r="F844" s="332"/>
      <c r="G844" s="44">
        <v>3963</v>
      </c>
      <c r="H844" s="45">
        <v>3963</v>
      </c>
    </row>
    <row r="845" spans="1:8" s="74" customFormat="1" x14ac:dyDescent="0.25">
      <c r="A845" s="61"/>
      <c r="B845" s="62"/>
      <c r="C845" s="63" t="s">
        <v>419</v>
      </c>
      <c r="D845" s="62" t="s">
        <v>418</v>
      </c>
      <c r="E845" s="64">
        <v>8</v>
      </c>
      <c r="F845" s="64"/>
      <c r="G845" s="65">
        <v>317.04000000000002</v>
      </c>
      <c r="H845" s="66">
        <v>317</v>
      </c>
    </row>
    <row r="846" spans="1:8" s="60" customFormat="1" x14ac:dyDescent="0.25">
      <c r="A846" s="54"/>
      <c r="B846" s="55"/>
      <c r="C846" s="56" t="s">
        <v>420</v>
      </c>
      <c r="D846" s="55"/>
      <c r="E846" s="57"/>
      <c r="F846" s="57"/>
      <c r="G846" s="58">
        <v>4280.04</v>
      </c>
      <c r="H846" s="59">
        <v>4280</v>
      </c>
    </row>
    <row r="847" spans="1:8" s="46" customFormat="1" ht="51" x14ac:dyDescent="0.25">
      <c r="A847" s="41" t="s">
        <v>241</v>
      </c>
      <c r="B847" s="42" t="s">
        <v>912</v>
      </c>
      <c r="C847" s="42" t="s">
        <v>913</v>
      </c>
      <c r="D847" s="43" t="s">
        <v>914</v>
      </c>
      <c r="E847" s="331">
        <v>10</v>
      </c>
      <c r="F847" s="332"/>
      <c r="G847" s="44">
        <v>1718.45</v>
      </c>
      <c r="H847" s="45">
        <v>17185</v>
      </c>
    </row>
    <row r="848" spans="1:8" s="53" customFormat="1" outlineLevel="1" x14ac:dyDescent="0.25">
      <c r="A848" s="47" t="s">
        <v>915</v>
      </c>
      <c r="B848" s="48" t="s">
        <v>19</v>
      </c>
      <c r="C848" s="49" t="s">
        <v>795</v>
      </c>
      <c r="D848" s="48" t="s">
        <v>372</v>
      </c>
      <c r="E848" s="50">
        <v>1.123</v>
      </c>
      <c r="F848" s="50">
        <v>11.234999999999999</v>
      </c>
      <c r="G848" s="51">
        <v>1358.4</v>
      </c>
      <c r="H848" s="52">
        <v>15262</v>
      </c>
    </row>
    <row r="849" spans="1:8" s="53" customFormat="1" outlineLevel="1" x14ac:dyDescent="0.25">
      <c r="A849" s="61" t="s">
        <v>916</v>
      </c>
      <c r="B849" s="62" t="s">
        <v>26</v>
      </c>
      <c r="C849" s="63" t="s">
        <v>374</v>
      </c>
      <c r="D849" s="62" t="s">
        <v>372</v>
      </c>
      <c r="E849" s="64">
        <v>1.0500000000000001E-2</v>
      </c>
      <c r="F849" s="64">
        <v>0.105</v>
      </c>
      <c r="G849" s="65">
        <v>1504.8</v>
      </c>
      <c r="H849" s="66">
        <v>158</v>
      </c>
    </row>
    <row r="850" spans="1:8" s="60" customFormat="1" x14ac:dyDescent="0.25">
      <c r="A850" s="54"/>
      <c r="B850" s="55"/>
      <c r="C850" s="56" t="s">
        <v>375</v>
      </c>
      <c r="D850" s="55"/>
      <c r="E850" s="57"/>
      <c r="F850" s="57"/>
      <c r="G850" s="58">
        <v>1541.96</v>
      </c>
      <c r="H850" s="59">
        <v>15420</v>
      </c>
    </row>
    <row r="851" spans="1:8" s="53" customFormat="1" ht="36" outlineLevel="1" x14ac:dyDescent="0.25">
      <c r="A851" s="61" t="s">
        <v>917</v>
      </c>
      <c r="B851" s="62" t="s">
        <v>798</v>
      </c>
      <c r="C851" s="63" t="s">
        <v>799</v>
      </c>
      <c r="D851" s="62" t="s">
        <v>379</v>
      </c>
      <c r="E851" s="64">
        <v>0.28349999999999997</v>
      </c>
      <c r="F851" s="64">
        <v>2.835</v>
      </c>
      <c r="G851" s="65">
        <v>15</v>
      </c>
      <c r="H851" s="66">
        <v>43</v>
      </c>
    </row>
    <row r="852" spans="1:8" s="53" customFormat="1" outlineLevel="2" x14ac:dyDescent="0.25">
      <c r="A852" s="67"/>
      <c r="B852" s="68" t="s">
        <v>380</v>
      </c>
      <c r="C852" s="69" t="s">
        <v>385</v>
      </c>
      <c r="D852" s="70" t="s">
        <v>372</v>
      </c>
      <c r="E852" s="71" t="s">
        <v>386</v>
      </c>
      <c r="F852" s="71" t="s">
        <v>386</v>
      </c>
      <c r="G852" s="72" t="s">
        <v>386</v>
      </c>
      <c r="H852" s="73" t="s">
        <v>386</v>
      </c>
    </row>
    <row r="853" spans="1:8" s="53" customFormat="1" ht="36" outlineLevel="1" x14ac:dyDescent="0.25">
      <c r="A853" s="61" t="s">
        <v>918</v>
      </c>
      <c r="B853" s="62" t="s">
        <v>388</v>
      </c>
      <c r="C853" s="63" t="s">
        <v>389</v>
      </c>
      <c r="D853" s="62" t="s">
        <v>379</v>
      </c>
      <c r="E853" s="64">
        <v>0.126</v>
      </c>
      <c r="F853" s="64">
        <v>1.26</v>
      </c>
      <c r="G853" s="65">
        <v>198</v>
      </c>
      <c r="H853" s="66">
        <v>249</v>
      </c>
    </row>
    <row r="854" spans="1:8" s="53" customFormat="1" outlineLevel="2" x14ac:dyDescent="0.25">
      <c r="A854" s="67"/>
      <c r="B854" s="68" t="s">
        <v>380</v>
      </c>
      <c r="C854" s="69" t="s">
        <v>385</v>
      </c>
      <c r="D854" s="70" t="s">
        <v>372</v>
      </c>
      <c r="E854" s="71" t="s">
        <v>386</v>
      </c>
      <c r="F854" s="71" t="s">
        <v>386</v>
      </c>
      <c r="G854" s="72" t="s">
        <v>386</v>
      </c>
      <c r="H854" s="73" t="s">
        <v>386</v>
      </c>
    </row>
    <row r="855" spans="1:8" s="53" customFormat="1" ht="36" outlineLevel="1" x14ac:dyDescent="0.25">
      <c r="A855" s="61" t="s">
        <v>919</v>
      </c>
      <c r="B855" s="62" t="s">
        <v>391</v>
      </c>
      <c r="C855" s="63" t="s">
        <v>392</v>
      </c>
      <c r="D855" s="62" t="s">
        <v>379</v>
      </c>
      <c r="E855" s="64">
        <v>1.0500000000000001E-2</v>
      </c>
      <c r="F855" s="64">
        <v>0.105</v>
      </c>
      <c r="G855" s="65">
        <v>2630</v>
      </c>
      <c r="H855" s="66">
        <v>276</v>
      </c>
    </row>
    <row r="856" spans="1:8" s="53" customFormat="1" outlineLevel="2" x14ac:dyDescent="0.25">
      <c r="A856" s="67"/>
      <c r="B856" s="68" t="s">
        <v>380</v>
      </c>
      <c r="C856" s="69" t="s">
        <v>381</v>
      </c>
      <c r="D856" s="70" t="s">
        <v>372</v>
      </c>
      <c r="E856" s="71">
        <v>1.0500000000000001E-2</v>
      </c>
      <c r="F856" s="71">
        <v>0.105</v>
      </c>
      <c r="G856" s="72">
        <v>1254</v>
      </c>
      <c r="H856" s="73">
        <v>131.66999999999999</v>
      </c>
    </row>
    <row r="857" spans="1:8" s="60" customFormat="1" x14ac:dyDescent="0.25">
      <c r="A857" s="54"/>
      <c r="B857" s="55"/>
      <c r="C857" s="56" t="s">
        <v>393</v>
      </c>
      <c r="D857" s="55"/>
      <c r="E857" s="57"/>
      <c r="F857" s="57"/>
      <c r="G857" s="58">
        <v>59.45</v>
      </c>
      <c r="H857" s="59">
        <v>594</v>
      </c>
    </row>
    <row r="858" spans="1:8" s="53" customFormat="1" ht="36" outlineLevel="1" x14ac:dyDescent="0.25">
      <c r="A858" s="61" t="s">
        <v>920</v>
      </c>
      <c r="B858" s="62" t="s">
        <v>921</v>
      </c>
      <c r="C858" s="63" t="s">
        <v>299</v>
      </c>
      <c r="D858" s="62" t="s">
        <v>53</v>
      </c>
      <c r="E858" s="64">
        <v>0.08</v>
      </c>
      <c r="F858" s="64">
        <v>0.8</v>
      </c>
      <c r="G858" s="65">
        <v>383</v>
      </c>
      <c r="H858" s="66">
        <v>306</v>
      </c>
    </row>
    <row r="859" spans="1:8" s="53" customFormat="1" ht="36" outlineLevel="1" x14ac:dyDescent="0.25">
      <c r="A859" s="61" t="s">
        <v>922</v>
      </c>
      <c r="B859" s="62" t="s">
        <v>405</v>
      </c>
      <c r="C859" s="63" t="s">
        <v>224</v>
      </c>
      <c r="D859" s="62" t="s">
        <v>63</v>
      </c>
      <c r="E859" s="64">
        <v>3.0000000000000001E-5</v>
      </c>
      <c r="F859" s="64">
        <v>2.9999999999999997E-4</v>
      </c>
      <c r="G859" s="65">
        <v>206086</v>
      </c>
      <c r="H859" s="66">
        <v>62</v>
      </c>
    </row>
    <row r="860" spans="1:8" s="53" customFormat="1" ht="36" outlineLevel="1" x14ac:dyDescent="0.25">
      <c r="A860" s="61" t="s">
        <v>923</v>
      </c>
      <c r="B860" s="62" t="s">
        <v>808</v>
      </c>
      <c r="C860" s="63" t="s">
        <v>200</v>
      </c>
      <c r="D860" s="62" t="s">
        <v>63</v>
      </c>
      <c r="E860" s="64">
        <v>4.2999999999999999E-4</v>
      </c>
      <c r="F860" s="64">
        <v>4.3E-3</v>
      </c>
      <c r="G860" s="65">
        <v>223304.32000000001</v>
      </c>
      <c r="H860" s="66">
        <v>960</v>
      </c>
    </row>
    <row r="861" spans="1:8" s="60" customFormat="1" x14ac:dyDescent="0.25">
      <c r="A861" s="54"/>
      <c r="B861" s="55"/>
      <c r="C861" s="56" t="s">
        <v>416</v>
      </c>
      <c r="D861" s="55"/>
      <c r="E861" s="57"/>
      <c r="F861" s="57"/>
      <c r="G861" s="58">
        <v>132.84</v>
      </c>
      <c r="H861" s="59">
        <v>1328</v>
      </c>
    </row>
    <row r="862" spans="1:8" s="74" customFormat="1" x14ac:dyDescent="0.25">
      <c r="A862" s="61"/>
      <c r="B862" s="62"/>
      <c r="C862" s="63" t="s">
        <v>417</v>
      </c>
      <c r="D862" s="62" t="s">
        <v>418</v>
      </c>
      <c r="E862" s="64">
        <v>98</v>
      </c>
      <c r="F862" s="64"/>
      <c r="G862" s="65">
        <v>1511.12</v>
      </c>
      <c r="H862" s="66">
        <v>15111</v>
      </c>
    </row>
    <row r="863" spans="1:8" s="74" customFormat="1" x14ac:dyDescent="0.25">
      <c r="A863" s="61"/>
      <c r="B863" s="62"/>
      <c r="C863" s="63" t="s">
        <v>419</v>
      </c>
      <c r="D863" s="62" t="s">
        <v>418</v>
      </c>
      <c r="E863" s="64">
        <v>8</v>
      </c>
      <c r="F863" s="64"/>
      <c r="G863" s="65">
        <v>258.37</v>
      </c>
      <c r="H863" s="66">
        <v>2584</v>
      </c>
    </row>
    <row r="864" spans="1:8" s="60" customFormat="1" x14ac:dyDescent="0.25">
      <c r="A864" s="54"/>
      <c r="B864" s="55"/>
      <c r="C864" s="56" t="s">
        <v>420</v>
      </c>
      <c r="D864" s="55"/>
      <c r="E864" s="57"/>
      <c r="F864" s="57"/>
      <c r="G864" s="58">
        <v>3487.94</v>
      </c>
      <c r="H864" s="59">
        <v>34879</v>
      </c>
    </row>
    <row r="865" spans="1:8" s="46" customFormat="1" ht="51" x14ac:dyDescent="0.25">
      <c r="A865" s="41" t="s">
        <v>244</v>
      </c>
      <c r="B865" s="42" t="s">
        <v>924</v>
      </c>
      <c r="C865" s="42" t="s">
        <v>144</v>
      </c>
      <c r="D865" s="43" t="s">
        <v>22</v>
      </c>
      <c r="E865" s="331">
        <v>1.44</v>
      </c>
      <c r="F865" s="332"/>
      <c r="G865" s="44">
        <v>21263</v>
      </c>
      <c r="H865" s="45">
        <v>30619</v>
      </c>
    </row>
    <row r="866" spans="1:8" s="74" customFormat="1" x14ac:dyDescent="0.25">
      <c r="A866" s="61"/>
      <c r="B866" s="62"/>
      <c r="C866" s="63" t="s">
        <v>419</v>
      </c>
      <c r="D866" s="62" t="s">
        <v>418</v>
      </c>
      <c r="E866" s="64">
        <v>8</v>
      </c>
      <c r="F866" s="64"/>
      <c r="G866" s="65">
        <v>1701.04</v>
      </c>
      <c r="H866" s="66">
        <v>2449</v>
      </c>
    </row>
    <row r="867" spans="1:8" s="60" customFormat="1" x14ac:dyDescent="0.25">
      <c r="A867" s="54"/>
      <c r="B867" s="55"/>
      <c r="C867" s="56" t="s">
        <v>420</v>
      </c>
      <c r="D867" s="55"/>
      <c r="E867" s="57"/>
      <c r="F867" s="57"/>
      <c r="G867" s="58">
        <v>22964.04</v>
      </c>
      <c r="H867" s="59">
        <v>33068</v>
      </c>
    </row>
    <row r="868" spans="1:8" s="46" customFormat="1" ht="51" x14ac:dyDescent="0.25">
      <c r="A868" s="41" t="s">
        <v>247</v>
      </c>
      <c r="B868" s="42" t="s">
        <v>925</v>
      </c>
      <c r="C868" s="42" t="s">
        <v>202</v>
      </c>
      <c r="D868" s="43" t="s">
        <v>22</v>
      </c>
      <c r="E868" s="331">
        <v>0.4</v>
      </c>
      <c r="F868" s="332"/>
      <c r="G868" s="44">
        <v>33051</v>
      </c>
      <c r="H868" s="45">
        <v>13220</v>
      </c>
    </row>
    <row r="869" spans="1:8" s="74" customFormat="1" x14ac:dyDescent="0.25">
      <c r="A869" s="61"/>
      <c r="B869" s="62"/>
      <c r="C869" s="63" t="s">
        <v>419</v>
      </c>
      <c r="D869" s="62" t="s">
        <v>418</v>
      </c>
      <c r="E869" s="64">
        <v>8</v>
      </c>
      <c r="F869" s="64"/>
      <c r="G869" s="65">
        <v>2644.08</v>
      </c>
      <c r="H869" s="66">
        <v>1058</v>
      </c>
    </row>
    <row r="870" spans="1:8" s="60" customFormat="1" x14ac:dyDescent="0.25">
      <c r="A870" s="54"/>
      <c r="B870" s="55"/>
      <c r="C870" s="56" t="s">
        <v>420</v>
      </c>
      <c r="D870" s="55"/>
      <c r="E870" s="57"/>
      <c r="F870" s="57"/>
      <c r="G870" s="58">
        <v>35695.08</v>
      </c>
      <c r="H870" s="59">
        <v>14278</v>
      </c>
    </row>
    <row r="871" spans="1:8" s="46" customFormat="1" ht="51" x14ac:dyDescent="0.25">
      <c r="A871" s="41" t="s">
        <v>249</v>
      </c>
      <c r="B871" s="42" t="s">
        <v>926</v>
      </c>
      <c r="C871" s="42" t="s">
        <v>175</v>
      </c>
      <c r="D871" s="43" t="s">
        <v>22</v>
      </c>
      <c r="E871" s="331">
        <v>0.6</v>
      </c>
      <c r="F871" s="332"/>
      <c r="G871" s="44">
        <v>30369</v>
      </c>
      <c r="H871" s="45">
        <v>18221</v>
      </c>
    </row>
    <row r="872" spans="1:8" s="74" customFormat="1" x14ac:dyDescent="0.25">
      <c r="A872" s="61"/>
      <c r="B872" s="62"/>
      <c r="C872" s="63" t="s">
        <v>419</v>
      </c>
      <c r="D872" s="62" t="s">
        <v>418</v>
      </c>
      <c r="E872" s="64">
        <v>8</v>
      </c>
      <c r="F872" s="64"/>
      <c r="G872" s="65">
        <v>2429.52</v>
      </c>
      <c r="H872" s="66">
        <v>1458</v>
      </c>
    </row>
    <row r="873" spans="1:8" s="60" customFormat="1" x14ac:dyDescent="0.25">
      <c r="A873" s="54"/>
      <c r="B873" s="55"/>
      <c r="C873" s="56" t="s">
        <v>420</v>
      </c>
      <c r="D873" s="55"/>
      <c r="E873" s="57"/>
      <c r="F873" s="57"/>
      <c r="G873" s="58">
        <v>32798.519999999997</v>
      </c>
      <c r="H873" s="59">
        <v>19679</v>
      </c>
    </row>
    <row r="874" spans="1:8" s="46" customFormat="1" ht="51" x14ac:dyDescent="0.25">
      <c r="A874" s="41" t="s">
        <v>252</v>
      </c>
      <c r="B874" s="42" t="s">
        <v>927</v>
      </c>
      <c r="C874" s="42" t="s">
        <v>240</v>
      </c>
      <c r="D874" s="43" t="s">
        <v>22</v>
      </c>
      <c r="E874" s="331">
        <v>0.09</v>
      </c>
      <c r="F874" s="332"/>
      <c r="G874" s="44">
        <v>38161</v>
      </c>
      <c r="H874" s="45">
        <v>3434</v>
      </c>
    </row>
    <row r="875" spans="1:8" s="74" customFormat="1" x14ac:dyDescent="0.25">
      <c r="A875" s="61"/>
      <c r="B875" s="62"/>
      <c r="C875" s="63" t="s">
        <v>419</v>
      </c>
      <c r="D875" s="62" t="s">
        <v>418</v>
      </c>
      <c r="E875" s="64">
        <v>8</v>
      </c>
      <c r="F875" s="64"/>
      <c r="G875" s="65">
        <v>3052.88</v>
      </c>
      <c r="H875" s="66">
        <v>275</v>
      </c>
    </row>
    <row r="876" spans="1:8" s="60" customFormat="1" x14ac:dyDescent="0.25">
      <c r="A876" s="54"/>
      <c r="B876" s="55"/>
      <c r="C876" s="56" t="s">
        <v>420</v>
      </c>
      <c r="D876" s="55"/>
      <c r="E876" s="57"/>
      <c r="F876" s="57"/>
      <c r="G876" s="58">
        <v>41213.879999999997</v>
      </c>
      <c r="H876" s="59">
        <v>3709</v>
      </c>
    </row>
    <row r="877" spans="1:8" s="46" customFormat="1" ht="76.5" x14ac:dyDescent="0.25">
      <c r="A877" s="41" t="s">
        <v>255</v>
      </c>
      <c r="B877" s="42" t="s">
        <v>810</v>
      </c>
      <c r="C877" s="42" t="s">
        <v>811</v>
      </c>
      <c r="D877" s="43" t="s">
        <v>793</v>
      </c>
      <c r="E877" s="331">
        <v>97</v>
      </c>
      <c r="F877" s="332"/>
      <c r="G877" s="44">
        <v>1708.44</v>
      </c>
      <c r="H877" s="45">
        <v>165719</v>
      </c>
    </row>
    <row r="878" spans="1:8" s="53" customFormat="1" outlineLevel="1" x14ac:dyDescent="0.25">
      <c r="A878" s="47" t="s">
        <v>928</v>
      </c>
      <c r="B878" s="48" t="s">
        <v>19</v>
      </c>
      <c r="C878" s="49" t="s">
        <v>795</v>
      </c>
      <c r="D878" s="48" t="s">
        <v>372</v>
      </c>
      <c r="E878" s="50">
        <v>1.1240000000000001</v>
      </c>
      <c r="F878" s="50">
        <v>108.98</v>
      </c>
      <c r="G878" s="51">
        <v>1358.4</v>
      </c>
      <c r="H878" s="52">
        <v>148038</v>
      </c>
    </row>
    <row r="879" spans="1:8" s="53" customFormat="1" outlineLevel="1" x14ac:dyDescent="0.25">
      <c r="A879" s="61" t="s">
        <v>929</v>
      </c>
      <c r="B879" s="62" t="s">
        <v>26</v>
      </c>
      <c r="C879" s="63" t="s">
        <v>374</v>
      </c>
      <c r="D879" s="62" t="s">
        <v>372</v>
      </c>
      <c r="E879" s="64">
        <v>1.0500000000000001E-2</v>
      </c>
      <c r="F879" s="64">
        <v>1.018</v>
      </c>
      <c r="G879" s="65">
        <v>1504.8</v>
      </c>
      <c r="H879" s="66">
        <v>1533</v>
      </c>
    </row>
    <row r="880" spans="1:8" s="60" customFormat="1" x14ac:dyDescent="0.25">
      <c r="A880" s="54"/>
      <c r="B880" s="55"/>
      <c r="C880" s="56" t="s">
        <v>375</v>
      </c>
      <c r="D880" s="55"/>
      <c r="E880" s="57"/>
      <c r="F880" s="57"/>
      <c r="G880" s="58">
        <v>1541.96</v>
      </c>
      <c r="H880" s="59">
        <v>149570</v>
      </c>
    </row>
    <row r="881" spans="1:8" s="53" customFormat="1" ht="36" outlineLevel="1" x14ac:dyDescent="0.25">
      <c r="A881" s="61" t="s">
        <v>930</v>
      </c>
      <c r="B881" s="62" t="s">
        <v>798</v>
      </c>
      <c r="C881" s="63" t="s">
        <v>799</v>
      </c>
      <c r="D881" s="62" t="s">
        <v>379</v>
      </c>
      <c r="E881" s="64">
        <v>0.28349999999999997</v>
      </c>
      <c r="F881" s="64">
        <v>27.498999999999999</v>
      </c>
      <c r="G881" s="65">
        <v>15</v>
      </c>
      <c r="H881" s="66">
        <v>412</v>
      </c>
    </row>
    <row r="882" spans="1:8" s="53" customFormat="1" outlineLevel="2" x14ac:dyDescent="0.25">
      <c r="A882" s="67"/>
      <c r="B882" s="68" t="s">
        <v>380</v>
      </c>
      <c r="C882" s="69" t="s">
        <v>385</v>
      </c>
      <c r="D882" s="70" t="s">
        <v>372</v>
      </c>
      <c r="E882" s="71" t="s">
        <v>386</v>
      </c>
      <c r="F882" s="71" t="s">
        <v>386</v>
      </c>
      <c r="G882" s="72" t="s">
        <v>386</v>
      </c>
      <c r="H882" s="73" t="s">
        <v>386</v>
      </c>
    </row>
    <row r="883" spans="1:8" s="53" customFormat="1" ht="36" outlineLevel="1" x14ac:dyDescent="0.25">
      <c r="A883" s="61" t="s">
        <v>931</v>
      </c>
      <c r="B883" s="62" t="s">
        <v>388</v>
      </c>
      <c r="C883" s="63" t="s">
        <v>389</v>
      </c>
      <c r="D883" s="62" t="s">
        <v>379</v>
      </c>
      <c r="E883" s="64">
        <v>0.126</v>
      </c>
      <c r="F883" s="64">
        <v>12.222</v>
      </c>
      <c r="G883" s="65">
        <v>198</v>
      </c>
      <c r="H883" s="66">
        <v>2420</v>
      </c>
    </row>
    <row r="884" spans="1:8" s="53" customFormat="1" outlineLevel="2" x14ac:dyDescent="0.25">
      <c r="A884" s="67"/>
      <c r="B884" s="68" t="s">
        <v>380</v>
      </c>
      <c r="C884" s="69" t="s">
        <v>385</v>
      </c>
      <c r="D884" s="70" t="s">
        <v>372</v>
      </c>
      <c r="E884" s="71" t="s">
        <v>386</v>
      </c>
      <c r="F884" s="71" t="s">
        <v>386</v>
      </c>
      <c r="G884" s="72" t="s">
        <v>386</v>
      </c>
      <c r="H884" s="73" t="s">
        <v>386</v>
      </c>
    </row>
    <row r="885" spans="1:8" s="53" customFormat="1" ht="36" outlineLevel="1" x14ac:dyDescent="0.25">
      <c r="A885" s="61" t="s">
        <v>932</v>
      </c>
      <c r="B885" s="62" t="s">
        <v>391</v>
      </c>
      <c r="C885" s="63" t="s">
        <v>392</v>
      </c>
      <c r="D885" s="62" t="s">
        <v>379</v>
      </c>
      <c r="E885" s="64">
        <v>1.0500000000000001E-2</v>
      </c>
      <c r="F885" s="64">
        <v>1.018</v>
      </c>
      <c r="G885" s="65">
        <v>2630</v>
      </c>
      <c r="H885" s="66">
        <v>2679</v>
      </c>
    </row>
    <row r="886" spans="1:8" s="53" customFormat="1" outlineLevel="2" x14ac:dyDescent="0.25">
      <c r="A886" s="67"/>
      <c r="B886" s="68" t="s">
        <v>380</v>
      </c>
      <c r="C886" s="69" t="s">
        <v>381</v>
      </c>
      <c r="D886" s="70" t="s">
        <v>372</v>
      </c>
      <c r="E886" s="71">
        <v>1.0500000000000001E-2</v>
      </c>
      <c r="F886" s="71">
        <v>1.018</v>
      </c>
      <c r="G886" s="72">
        <v>1254</v>
      </c>
      <c r="H886" s="73">
        <v>1276.57</v>
      </c>
    </row>
    <row r="887" spans="1:8" s="60" customFormat="1" x14ac:dyDescent="0.25">
      <c r="A887" s="54"/>
      <c r="B887" s="55"/>
      <c r="C887" s="56" t="s">
        <v>393</v>
      </c>
      <c r="D887" s="55"/>
      <c r="E887" s="57"/>
      <c r="F887" s="57"/>
      <c r="G887" s="58">
        <v>59.45</v>
      </c>
      <c r="H887" s="59">
        <v>5767</v>
      </c>
    </row>
    <row r="888" spans="1:8" s="53" customFormat="1" ht="36" outlineLevel="1" x14ac:dyDescent="0.25">
      <c r="A888" s="61" t="s">
        <v>933</v>
      </c>
      <c r="B888" s="62" t="s">
        <v>804</v>
      </c>
      <c r="C888" s="63" t="s">
        <v>280</v>
      </c>
      <c r="D888" s="62" t="s">
        <v>281</v>
      </c>
      <c r="E888" s="64">
        <v>2.9999999999999997E-4</v>
      </c>
      <c r="F888" s="64">
        <v>2.9100000000000001E-2</v>
      </c>
      <c r="G888" s="65">
        <v>13809</v>
      </c>
      <c r="H888" s="66">
        <v>402</v>
      </c>
    </row>
    <row r="889" spans="1:8" s="53" customFormat="1" ht="36" outlineLevel="1" x14ac:dyDescent="0.25">
      <c r="A889" s="61" t="s">
        <v>934</v>
      </c>
      <c r="B889" s="62" t="s">
        <v>405</v>
      </c>
      <c r="C889" s="63" t="s">
        <v>224</v>
      </c>
      <c r="D889" s="62" t="s">
        <v>63</v>
      </c>
      <c r="E889" s="64">
        <v>1.1E-4</v>
      </c>
      <c r="F889" s="64">
        <v>1.0670000000000001E-2</v>
      </c>
      <c r="G889" s="65">
        <v>206086</v>
      </c>
      <c r="H889" s="66">
        <v>2199</v>
      </c>
    </row>
    <row r="890" spans="1:8" s="53" customFormat="1" ht="36" outlineLevel="1" x14ac:dyDescent="0.25">
      <c r="A890" s="61" t="s">
        <v>935</v>
      </c>
      <c r="B890" s="62" t="s">
        <v>808</v>
      </c>
      <c r="C890" s="63" t="s">
        <v>200</v>
      </c>
      <c r="D890" s="62" t="s">
        <v>63</v>
      </c>
      <c r="E890" s="64">
        <v>4.2999999999999999E-4</v>
      </c>
      <c r="F890" s="64">
        <v>4.1709999999999997E-2</v>
      </c>
      <c r="G890" s="65">
        <v>223304.32000000001</v>
      </c>
      <c r="H890" s="66">
        <v>9314</v>
      </c>
    </row>
    <row r="891" spans="1:8" s="60" customFormat="1" x14ac:dyDescent="0.25">
      <c r="A891" s="54"/>
      <c r="B891" s="55"/>
      <c r="C891" s="56" t="s">
        <v>416</v>
      </c>
      <c r="D891" s="55"/>
      <c r="E891" s="57"/>
      <c r="F891" s="57"/>
      <c r="G891" s="58">
        <v>122.83</v>
      </c>
      <c r="H891" s="59">
        <v>11915</v>
      </c>
    </row>
    <row r="892" spans="1:8" s="74" customFormat="1" x14ac:dyDescent="0.25">
      <c r="A892" s="61"/>
      <c r="B892" s="62"/>
      <c r="C892" s="63" t="s">
        <v>417</v>
      </c>
      <c r="D892" s="62" t="s">
        <v>418</v>
      </c>
      <c r="E892" s="64">
        <v>98</v>
      </c>
      <c r="F892" s="64"/>
      <c r="G892" s="65">
        <v>1511.12</v>
      </c>
      <c r="H892" s="66">
        <v>146579</v>
      </c>
    </row>
    <row r="893" spans="1:8" s="74" customFormat="1" x14ac:dyDescent="0.25">
      <c r="A893" s="61"/>
      <c r="B893" s="62"/>
      <c r="C893" s="63" t="s">
        <v>419</v>
      </c>
      <c r="D893" s="62" t="s">
        <v>418</v>
      </c>
      <c r="E893" s="64">
        <v>8</v>
      </c>
      <c r="F893" s="64"/>
      <c r="G893" s="65">
        <v>257.57</v>
      </c>
      <c r="H893" s="66">
        <v>24984</v>
      </c>
    </row>
    <row r="894" spans="1:8" s="60" customFormat="1" x14ac:dyDescent="0.25">
      <c r="A894" s="54"/>
      <c r="B894" s="55"/>
      <c r="C894" s="56" t="s">
        <v>420</v>
      </c>
      <c r="D894" s="55"/>
      <c r="E894" s="57"/>
      <c r="F894" s="57"/>
      <c r="G894" s="58">
        <v>3477.13</v>
      </c>
      <c r="H894" s="59">
        <v>337282</v>
      </c>
    </row>
    <row r="895" spans="1:8" s="46" customFormat="1" ht="51" x14ac:dyDescent="0.25">
      <c r="A895" s="41" t="s">
        <v>258</v>
      </c>
      <c r="B895" s="42" t="s">
        <v>924</v>
      </c>
      <c r="C895" s="42" t="s">
        <v>106</v>
      </c>
      <c r="D895" s="43" t="s">
        <v>22</v>
      </c>
      <c r="E895" s="331">
        <v>2.5</v>
      </c>
      <c r="F895" s="332"/>
      <c r="G895" s="44">
        <v>21263</v>
      </c>
      <c r="H895" s="45">
        <v>53158</v>
      </c>
    </row>
    <row r="896" spans="1:8" s="74" customFormat="1" x14ac:dyDescent="0.25">
      <c r="A896" s="61"/>
      <c r="B896" s="62"/>
      <c r="C896" s="63" t="s">
        <v>419</v>
      </c>
      <c r="D896" s="62" t="s">
        <v>418</v>
      </c>
      <c r="E896" s="64">
        <v>8</v>
      </c>
      <c r="F896" s="64"/>
      <c r="G896" s="65">
        <v>1701.04</v>
      </c>
      <c r="H896" s="66">
        <v>4253</v>
      </c>
    </row>
    <row r="897" spans="1:8" s="60" customFormat="1" x14ac:dyDescent="0.25">
      <c r="A897" s="54"/>
      <c r="B897" s="55"/>
      <c r="C897" s="56" t="s">
        <v>420</v>
      </c>
      <c r="D897" s="55"/>
      <c r="E897" s="57"/>
      <c r="F897" s="57"/>
      <c r="G897" s="58">
        <v>22964.04</v>
      </c>
      <c r="H897" s="59">
        <v>57410</v>
      </c>
    </row>
    <row r="898" spans="1:8" s="46" customFormat="1" ht="51" x14ac:dyDescent="0.25">
      <c r="A898" s="41" t="s">
        <v>261</v>
      </c>
      <c r="B898" s="42" t="s">
        <v>924</v>
      </c>
      <c r="C898" s="42" t="s">
        <v>71</v>
      </c>
      <c r="D898" s="43" t="s">
        <v>22</v>
      </c>
      <c r="E898" s="331">
        <v>6.6</v>
      </c>
      <c r="F898" s="332"/>
      <c r="G898" s="44">
        <v>21263</v>
      </c>
      <c r="H898" s="45">
        <v>140336</v>
      </c>
    </row>
    <row r="899" spans="1:8" s="74" customFormat="1" x14ac:dyDescent="0.25">
      <c r="A899" s="61"/>
      <c r="B899" s="62"/>
      <c r="C899" s="63" t="s">
        <v>419</v>
      </c>
      <c r="D899" s="62" t="s">
        <v>418</v>
      </c>
      <c r="E899" s="64">
        <v>8</v>
      </c>
      <c r="F899" s="64"/>
      <c r="G899" s="65">
        <v>1701.04</v>
      </c>
      <c r="H899" s="66">
        <v>11227</v>
      </c>
    </row>
    <row r="900" spans="1:8" s="60" customFormat="1" x14ac:dyDescent="0.25">
      <c r="A900" s="54"/>
      <c r="B900" s="55"/>
      <c r="C900" s="56" t="s">
        <v>420</v>
      </c>
      <c r="D900" s="55"/>
      <c r="E900" s="57"/>
      <c r="F900" s="57"/>
      <c r="G900" s="58">
        <v>22964.04</v>
      </c>
      <c r="H900" s="59">
        <v>151563</v>
      </c>
    </row>
    <row r="901" spans="1:8" s="46" customFormat="1" ht="51" x14ac:dyDescent="0.25">
      <c r="A901" s="41" t="s">
        <v>263</v>
      </c>
      <c r="B901" s="42" t="s">
        <v>925</v>
      </c>
      <c r="C901" s="42" t="s">
        <v>104</v>
      </c>
      <c r="D901" s="43" t="s">
        <v>22</v>
      </c>
      <c r="E901" s="331">
        <v>1.62</v>
      </c>
      <c r="F901" s="332"/>
      <c r="G901" s="44">
        <v>33051</v>
      </c>
      <c r="H901" s="45">
        <v>53543</v>
      </c>
    </row>
    <row r="902" spans="1:8" s="74" customFormat="1" x14ac:dyDescent="0.25">
      <c r="A902" s="61"/>
      <c r="B902" s="62"/>
      <c r="C902" s="63" t="s">
        <v>419</v>
      </c>
      <c r="D902" s="62" t="s">
        <v>418</v>
      </c>
      <c r="E902" s="64">
        <v>8</v>
      </c>
      <c r="F902" s="64"/>
      <c r="G902" s="65">
        <v>2644.08</v>
      </c>
      <c r="H902" s="66">
        <v>4283</v>
      </c>
    </row>
    <row r="903" spans="1:8" s="60" customFormat="1" x14ac:dyDescent="0.25">
      <c r="A903" s="54"/>
      <c r="B903" s="55"/>
      <c r="C903" s="56" t="s">
        <v>420</v>
      </c>
      <c r="D903" s="55"/>
      <c r="E903" s="57"/>
      <c r="F903" s="57"/>
      <c r="G903" s="58">
        <v>35695.08</v>
      </c>
      <c r="H903" s="59">
        <v>57826</v>
      </c>
    </row>
    <row r="904" spans="1:8" s="46" customFormat="1" ht="51" x14ac:dyDescent="0.25">
      <c r="A904" s="41" t="s">
        <v>266</v>
      </c>
      <c r="B904" s="42" t="s">
        <v>925</v>
      </c>
      <c r="C904" s="42" t="s">
        <v>177</v>
      </c>
      <c r="D904" s="43" t="s">
        <v>22</v>
      </c>
      <c r="E904" s="331">
        <v>0.54</v>
      </c>
      <c r="F904" s="332"/>
      <c r="G904" s="44">
        <v>33051</v>
      </c>
      <c r="H904" s="45">
        <v>17848</v>
      </c>
    </row>
    <row r="905" spans="1:8" s="74" customFormat="1" x14ac:dyDescent="0.25">
      <c r="A905" s="61"/>
      <c r="B905" s="62"/>
      <c r="C905" s="63" t="s">
        <v>419</v>
      </c>
      <c r="D905" s="62" t="s">
        <v>418</v>
      </c>
      <c r="E905" s="64">
        <v>8</v>
      </c>
      <c r="F905" s="64"/>
      <c r="G905" s="65">
        <v>2644.08</v>
      </c>
      <c r="H905" s="66">
        <v>1428</v>
      </c>
    </row>
    <row r="906" spans="1:8" s="60" customFormat="1" x14ac:dyDescent="0.25">
      <c r="A906" s="54"/>
      <c r="B906" s="55"/>
      <c r="C906" s="56" t="s">
        <v>420</v>
      </c>
      <c r="D906" s="55"/>
      <c r="E906" s="57"/>
      <c r="F906" s="57"/>
      <c r="G906" s="58">
        <v>35695.08</v>
      </c>
      <c r="H906" s="59">
        <v>19275</v>
      </c>
    </row>
    <row r="907" spans="1:8" s="46" customFormat="1" ht="51" x14ac:dyDescent="0.25">
      <c r="A907" s="41" t="s">
        <v>269</v>
      </c>
      <c r="B907" s="42" t="s">
        <v>925</v>
      </c>
      <c r="C907" s="42" t="s">
        <v>262</v>
      </c>
      <c r="D907" s="43" t="s">
        <v>22</v>
      </c>
      <c r="E907" s="331">
        <v>0.03</v>
      </c>
      <c r="F907" s="332"/>
      <c r="G907" s="44">
        <v>33051</v>
      </c>
      <c r="H907" s="45">
        <v>992</v>
      </c>
    </row>
    <row r="908" spans="1:8" s="74" customFormat="1" x14ac:dyDescent="0.25">
      <c r="A908" s="61"/>
      <c r="B908" s="62"/>
      <c r="C908" s="63" t="s">
        <v>419</v>
      </c>
      <c r="D908" s="62" t="s">
        <v>418</v>
      </c>
      <c r="E908" s="64">
        <v>8</v>
      </c>
      <c r="F908" s="64"/>
      <c r="G908" s="65">
        <v>2644.08</v>
      </c>
      <c r="H908" s="66">
        <v>79</v>
      </c>
    </row>
    <row r="909" spans="1:8" s="60" customFormat="1" x14ac:dyDescent="0.25">
      <c r="A909" s="54"/>
      <c r="B909" s="55"/>
      <c r="C909" s="56" t="s">
        <v>420</v>
      </c>
      <c r="D909" s="55"/>
      <c r="E909" s="57"/>
      <c r="F909" s="57"/>
      <c r="G909" s="58">
        <v>35695.08</v>
      </c>
      <c r="H909" s="59">
        <v>1071</v>
      </c>
    </row>
    <row r="910" spans="1:8" s="46" customFormat="1" ht="51" x14ac:dyDescent="0.25">
      <c r="A910" s="41" t="s">
        <v>272</v>
      </c>
      <c r="B910" s="42" t="s">
        <v>926</v>
      </c>
      <c r="C910" s="42" t="s">
        <v>182</v>
      </c>
      <c r="D910" s="43" t="s">
        <v>22</v>
      </c>
      <c r="E910" s="331">
        <v>0.52</v>
      </c>
      <c r="F910" s="332"/>
      <c r="G910" s="44">
        <v>30369</v>
      </c>
      <c r="H910" s="45">
        <v>15792</v>
      </c>
    </row>
    <row r="911" spans="1:8" s="74" customFormat="1" x14ac:dyDescent="0.25">
      <c r="A911" s="61"/>
      <c r="B911" s="62"/>
      <c r="C911" s="63" t="s">
        <v>419</v>
      </c>
      <c r="D911" s="62" t="s">
        <v>418</v>
      </c>
      <c r="E911" s="64">
        <v>8</v>
      </c>
      <c r="F911" s="64"/>
      <c r="G911" s="65">
        <v>2429.52</v>
      </c>
      <c r="H911" s="66">
        <v>1263</v>
      </c>
    </row>
    <row r="912" spans="1:8" s="60" customFormat="1" x14ac:dyDescent="0.25">
      <c r="A912" s="54"/>
      <c r="B912" s="55"/>
      <c r="C912" s="56" t="s">
        <v>420</v>
      </c>
      <c r="D912" s="55"/>
      <c r="E912" s="57"/>
      <c r="F912" s="57"/>
      <c r="G912" s="58">
        <v>32798.519999999997</v>
      </c>
      <c r="H912" s="59">
        <v>17055</v>
      </c>
    </row>
    <row r="913" spans="1:8" s="46" customFormat="1" ht="51" x14ac:dyDescent="0.25">
      <c r="A913" s="41" t="s">
        <v>275</v>
      </c>
      <c r="B913" s="42" t="s">
        <v>926</v>
      </c>
      <c r="C913" s="42" t="s">
        <v>248</v>
      </c>
      <c r="D913" s="43" t="s">
        <v>22</v>
      </c>
      <c r="E913" s="331">
        <v>0.06</v>
      </c>
      <c r="F913" s="332"/>
      <c r="G913" s="44">
        <v>30369</v>
      </c>
      <c r="H913" s="45">
        <v>1822</v>
      </c>
    </row>
    <row r="914" spans="1:8" s="74" customFormat="1" x14ac:dyDescent="0.25">
      <c r="A914" s="61"/>
      <c r="B914" s="62"/>
      <c r="C914" s="63" t="s">
        <v>419</v>
      </c>
      <c r="D914" s="62" t="s">
        <v>418</v>
      </c>
      <c r="E914" s="64">
        <v>8</v>
      </c>
      <c r="F914" s="64"/>
      <c r="G914" s="65">
        <v>2429.52</v>
      </c>
      <c r="H914" s="66">
        <v>146</v>
      </c>
    </row>
    <row r="915" spans="1:8" s="60" customFormat="1" x14ac:dyDescent="0.25">
      <c r="A915" s="54"/>
      <c r="B915" s="55"/>
      <c r="C915" s="56" t="s">
        <v>420</v>
      </c>
      <c r="D915" s="55"/>
      <c r="E915" s="57"/>
      <c r="F915" s="57"/>
      <c r="G915" s="58">
        <v>32798.519999999997</v>
      </c>
      <c r="H915" s="59">
        <v>1968</v>
      </c>
    </row>
    <row r="916" spans="1:8" s="46" customFormat="1" ht="51" x14ac:dyDescent="0.25">
      <c r="A916" s="41" t="s">
        <v>278</v>
      </c>
      <c r="B916" s="42" t="s">
        <v>936</v>
      </c>
      <c r="C916" s="42" t="s">
        <v>109</v>
      </c>
      <c r="D916" s="43" t="s">
        <v>49</v>
      </c>
      <c r="E916" s="331">
        <v>85</v>
      </c>
      <c r="F916" s="332"/>
      <c r="G916" s="44">
        <v>613</v>
      </c>
      <c r="H916" s="45">
        <v>52105</v>
      </c>
    </row>
    <row r="917" spans="1:8" s="74" customFormat="1" x14ac:dyDescent="0.25">
      <c r="A917" s="61"/>
      <c r="B917" s="62"/>
      <c r="C917" s="63" t="s">
        <v>419</v>
      </c>
      <c r="D917" s="62" t="s">
        <v>418</v>
      </c>
      <c r="E917" s="64">
        <v>8</v>
      </c>
      <c r="F917" s="64"/>
      <c r="G917" s="65">
        <v>49.04</v>
      </c>
      <c r="H917" s="66">
        <v>4168</v>
      </c>
    </row>
    <row r="918" spans="1:8" s="60" customFormat="1" x14ac:dyDescent="0.25">
      <c r="A918" s="54"/>
      <c r="B918" s="55"/>
      <c r="C918" s="56" t="s">
        <v>420</v>
      </c>
      <c r="D918" s="55"/>
      <c r="E918" s="57"/>
      <c r="F918" s="57"/>
      <c r="G918" s="58">
        <v>662.04</v>
      </c>
      <c r="H918" s="59">
        <v>56273</v>
      </c>
    </row>
    <row r="919" spans="1:8" s="46" customFormat="1" ht="51" x14ac:dyDescent="0.25">
      <c r="A919" s="41" t="s">
        <v>282</v>
      </c>
      <c r="B919" s="42" t="s">
        <v>937</v>
      </c>
      <c r="C919" s="42" t="s">
        <v>938</v>
      </c>
      <c r="D919" s="43" t="s">
        <v>592</v>
      </c>
      <c r="E919" s="331">
        <v>2</v>
      </c>
      <c r="F919" s="332"/>
      <c r="G919" s="44">
        <v>2093.21</v>
      </c>
      <c r="H919" s="45">
        <v>4186</v>
      </c>
    </row>
    <row r="920" spans="1:8" s="53" customFormat="1" outlineLevel="1" x14ac:dyDescent="0.25">
      <c r="A920" s="47" t="s">
        <v>939</v>
      </c>
      <c r="B920" s="48" t="s">
        <v>19</v>
      </c>
      <c r="C920" s="49" t="s">
        <v>594</v>
      </c>
      <c r="D920" s="48" t="s">
        <v>372</v>
      </c>
      <c r="E920" s="50">
        <v>1.3440000000000001</v>
      </c>
      <c r="F920" s="50">
        <v>2.6880000000000002</v>
      </c>
      <c r="G920" s="51">
        <v>1333.2</v>
      </c>
      <c r="H920" s="52">
        <v>3584</v>
      </c>
    </row>
    <row r="921" spans="1:8" s="53" customFormat="1" outlineLevel="1" x14ac:dyDescent="0.25">
      <c r="A921" s="61" t="s">
        <v>940</v>
      </c>
      <c r="B921" s="62" t="s">
        <v>26</v>
      </c>
      <c r="C921" s="63" t="s">
        <v>374</v>
      </c>
      <c r="D921" s="62" t="s">
        <v>372</v>
      </c>
      <c r="E921" s="64">
        <v>1.0500000000000001E-2</v>
      </c>
      <c r="F921" s="64">
        <v>2.1000000000000001E-2</v>
      </c>
      <c r="G921" s="65">
        <v>1504.8</v>
      </c>
      <c r="H921" s="66">
        <v>32</v>
      </c>
    </row>
    <row r="922" spans="1:8" s="60" customFormat="1" x14ac:dyDescent="0.25">
      <c r="A922" s="54"/>
      <c r="B922" s="55"/>
      <c r="C922" s="56" t="s">
        <v>375</v>
      </c>
      <c r="D922" s="55"/>
      <c r="E922" s="57"/>
      <c r="F922" s="57"/>
      <c r="G922" s="58">
        <v>1807.62</v>
      </c>
      <c r="H922" s="59">
        <v>3615</v>
      </c>
    </row>
    <row r="923" spans="1:8" s="53" customFormat="1" ht="36" outlineLevel="1" x14ac:dyDescent="0.25">
      <c r="A923" s="61" t="s">
        <v>941</v>
      </c>
      <c r="B923" s="62" t="s">
        <v>383</v>
      </c>
      <c r="C923" s="63" t="s">
        <v>384</v>
      </c>
      <c r="D923" s="62" t="s">
        <v>379</v>
      </c>
      <c r="E923" s="64">
        <v>0.33600000000000002</v>
      </c>
      <c r="F923" s="64">
        <v>0.67200000000000004</v>
      </c>
      <c r="G923" s="65">
        <v>53</v>
      </c>
      <c r="H923" s="66">
        <v>36</v>
      </c>
    </row>
    <row r="924" spans="1:8" s="53" customFormat="1" outlineLevel="2" x14ac:dyDescent="0.25">
      <c r="A924" s="67"/>
      <c r="B924" s="68" t="s">
        <v>380</v>
      </c>
      <c r="C924" s="69" t="s">
        <v>385</v>
      </c>
      <c r="D924" s="70" t="s">
        <v>372</v>
      </c>
      <c r="E924" s="71" t="s">
        <v>386</v>
      </c>
      <c r="F924" s="71" t="s">
        <v>386</v>
      </c>
      <c r="G924" s="72" t="s">
        <v>386</v>
      </c>
      <c r="H924" s="73" t="s">
        <v>386</v>
      </c>
    </row>
    <row r="925" spans="1:8" s="53" customFormat="1" ht="36" outlineLevel="1" x14ac:dyDescent="0.25">
      <c r="A925" s="61" t="s">
        <v>942</v>
      </c>
      <c r="B925" s="62" t="s">
        <v>391</v>
      </c>
      <c r="C925" s="63" t="s">
        <v>392</v>
      </c>
      <c r="D925" s="62" t="s">
        <v>379</v>
      </c>
      <c r="E925" s="64">
        <v>1.0500000000000001E-2</v>
      </c>
      <c r="F925" s="64">
        <v>2.1000000000000001E-2</v>
      </c>
      <c r="G925" s="65">
        <v>2630</v>
      </c>
      <c r="H925" s="66">
        <v>55</v>
      </c>
    </row>
    <row r="926" spans="1:8" s="53" customFormat="1" outlineLevel="2" x14ac:dyDescent="0.25">
      <c r="A926" s="67"/>
      <c r="B926" s="68" t="s">
        <v>380</v>
      </c>
      <c r="C926" s="69" t="s">
        <v>381</v>
      </c>
      <c r="D926" s="70" t="s">
        <v>372</v>
      </c>
      <c r="E926" s="71">
        <v>1.0500000000000001E-2</v>
      </c>
      <c r="F926" s="71">
        <v>2.1000000000000001E-2</v>
      </c>
      <c r="G926" s="72">
        <v>1254</v>
      </c>
      <c r="H926" s="73">
        <v>26.33</v>
      </c>
    </row>
    <row r="927" spans="1:8" s="60" customFormat="1" x14ac:dyDescent="0.25">
      <c r="A927" s="54"/>
      <c r="B927" s="55"/>
      <c r="C927" s="56" t="s">
        <v>393</v>
      </c>
      <c r="D927" s="55"/>
      <c r="E927" s="57"/>
      <c r="F927" s="57"/>
      <c r="G927" s="58">
        <v>48.06</v>
      </c>
      <c r="H927" s="59">
        <v>96</v>
      </c>
    </row>
    <row r="928" spans="1:8" s="53" customFormat="1" ht="36" outlineLevel="1" x14ac:dyDescent="0.25">
      <c r="A928" s="61" t="s">
        <v>943</v>
      </c>
      <c r="B928" s="62" t="s">
        <v>397</v>
      </c>
      <c r="C928" s="63" t="s">
        <v>77</v>
      </c>
      <c r="D928" s="62" t="s">
        <v>63</v>
      </c>
      <c r="E928" s="64">
        <v>2.0000000000000001E-4</v>
      </c>
      <c r="F928" s="64">
        <v>4.0000000000000002E-4</v>
      </c>
      <c r="G928" s="65">
        <v>499537</v>
      </c>
      <c r="H928" s="66">
        <v>200</v>
      </c>
    </row>
    <row r="929" spans="1:8" s="53" customFormat="1" ht="36" outlineLevel="1" x14ac:dyDescent="0.25">
      <c r="A929" s="61" t="s">
        <v>944</v>
      </c>
      <c r="B929" s="62" t="s">
        <v>407</v>
      </c>
      <c r="C929" s="63" t="s">
        <v>80</v>
      </c>
      <c r="D929" s="62" t="s">
        <v>53</v>
      </c>
      <c r="E929" s="64">
        <v>0.34399999999999997</v>
      </c>
      <c r="F929" s="64">
        <v>0.68799999999999994</v>
      </c>
      <c r="G929" s="65">
        <v>446</v>
      </c>
      <c r="H929" s="66">
        <v>307</v>
      </c>
    </row>
    <row r="930" spans="1:8" s="60" customFormat="1" x14ac:dyDescent="0.25">
      <c r="A930" s="54"/>
      <c r="B930" s="55"/>
      <c r="C930" s="56" t="s">
        <v>416</v>
      </c>
      <c r="D930" s="55"/>
      <c r="E930" s="57"/>
      <c r="F930" s="57"/>
      <c r="G930" s="58">
        <v>253.33</v>
      </c>
      <c r="H930" s="59">
        <v>507</v>
      </c>
    </row>
    <row r="931" spans="1:8" s="74" customFormat="1" x14ac:dyDescent="0.25">
      <c r="A931" s="61"/>
      <c r="B931" s="62"/>
      <c r="C931" s="63" t="s">
        <v>417</v>
      </c>
      <c r="D931" s="62" t="s">
        <v>418</v>
      </c>
      <c r="E931" s="64">
        <v>98</v>
      </c>
      <c r="F931" s="64"/>
      <c r="G931" s="65">
        <v>1771.47</v>
      </c>
      <c r="H931" s="66">
        <v>3543</v>
      </c>
    </row>
    <row r="932" spans="1:8" s="74" customFormat="1" x14ac:dyDescent="0.25">
      <c r="A932" s="61"/>
      <c r="B932" s="62"/>
      <c r="C932" s="63" t="s">
        <v>419</v>
      </c>
      <c r="D932" s="62" t="s">
        <v>418</v>
      </c>
      <c r="E932" s="64">
        <v>8</v>
      </c>
      <c r="F932" s="64"/>
      <c r="G932" s="65">
        <v>309.17</v>
      </c>
      <c r="H932" s="66">
        <v>618</v>
      </c>
    </row>
    <row r="933" spans="1:8" s="60" customFormat="1" x14ac:dyDescent="0.25">
      <c r="A933" s="54"/>
      <c r="B933" s="55"/>
      <c r="C933" s="56" t="s">
        <v>420</v>
      </c>
      <c r="D933" s="55"/>
      <c r="E933" s="57"/>
      <c r="F933" s="57"/>
      <c r="G933" s="58">
        <v>4173.8500000000004</v>
      </c>
      <c r="H933" s="59">
        <v>8348</v>
      </c>
    </row>
    <row r="934" spans="1:8" s="46" customFormat="1" ht="51" x14ac:dyDescent="0.25">
      <c r="A934" s="41" t="s">
        <v>285</v>
      </c>
      <c r="B934" s="42" t="s">
        <v>945</v>
      </c>
      <c r="C934" s="42" t="s">
        <v>65</v>
      </c>
      <c r="D934" s="43" t="s">
        <v>49</v>
      </c>
      <c r="E934" s="331">
        <v>2</v>
      </c>
      <c r="F934" s="332"/>
      <c r="G934" s="44">
        <v>81391</v>
      </c>
      <c r="H934" s="45">
        <v>162782</v>
      </c>
    </row>
    <row r="935" spans="1:8" s="74" customFormat="1" x14ac:dyDescent="0.25">
      <c r="A935" s="61"/>
      <c r="B935" s="62"/>
      <c r="C935" s="63" t="s">
        <v>419</v>
      </c>
      <c r="D935" s="62" t="s">
        <v>418</v>
      </c>
      <c r="E935" s="64">
        <v>8</v>
      </c>
      <c r="F935" s="64"/>
      <c r="G935" s="65">
        <v>6511.28</v>
      </c>
      <c r="H935" s="66">
        <v>13023</v>
      </c>
    </row>
    <row r="936" spans="1:8" s="60" customFormat="1" x14ac:dyDescent="0.25">
      <c r="A936" s="54"/>
      <c r="B936" s="55"/>
      <c r="C936" s="56" t="s">
        <v>420</v>
      </c>
      <c r="D936" s="55"/>
      <c r="E936" s="57"/>
      <c r="F936" s="57"/>
      <c r="G936" s="58">
        <v>87902.28</v>
      </c>
      <c r="H936" s="59">
        <v>175805</v>
      </c>
    </row>
    <row r="937" spans="1:8" s="46" customFormat="1" ht="51" x14ac:dyDescent="0.25">
      <c r="A937" s="41" t="s">
        <v>288</v>
      </c>
      <c r="B937" s="42" t="s">
        <v>946</v>
      </c>
      <c r="C937" s="42" t="s">
        <v>947</v>
      </c>
      <c r="D937" s="43" t="s">
        <v>872</v>
      </c>
      <c r="E937" s="331">
        <v>5</v>
      </c>
      <c r="F937" s="332"/>
      <c r="G937" s="44">
        <v>2807.28</v>
      </c>
      <c r="H937" s="45">
        <v>14036</v>
      </c>
    </row>
    <row r="938" spans="1:8" s="53" customFormat="1" outlineLevel="1" x14ac:dyDescent="0.25">
      <c r="A938" s="47" t="s">
        <v>948</v>
      </c>
      <c r="B938" s="48" t="s">
        <v>19</v>
      </c>
      <c r="C938" s="49" t="s">
        <v>795</v>
      </c>
      <c r="D938" s="48" t="s">
        <v>372</v>
      </c>
      <c r="E938" s="50">
        <v>1.5429999999999999</v>
      </c>
      <c r="F938" s="50">
        <v>7.718</v>
      </c>
      <c r="G938" s="51">
        <v>1358.4</v>
      </c>
      <c r="H938" s="52">
        <v>10483</v>
      </c>
    </row>
    <row r="939" spans="1:8" s="53" customFormat="1" outlineLevel="1" x14ac:dyDescent="0.25">
      <c r="A939" s="61" t="s">
        <v>949</v>
      </c>
      <c r="B939" s="62" t="s">
        <v>26</v>
      </c>
      <c r="C939" s="63" t="s">
        <v>374</v>
      </c>
      <c r="D939" s="62" t="s">
        <v>372</v>
      </c>
      <c r="E939" s="64">
        <v>1.0500000000000001E-2</v>
      </c>
      <c r="F939" s="64">
        <v>5.2499999999999998E-2</v>
      </c>
      <c r="G939" s="65">
        <v>1504.8</v>
      </c>
      <c r="H939" s="66">
        <v>79</v>
      </c>
    </row>
    <row r="940" spans="1:8" s="60" customFormat="1" x14ac:dyDescent="0.25">
      <c r="A940" s="54"/>
      <c r="B940" s="55"/>
      <c r="C940" s="56" t="s">
        <v>375</v>
      </c>
      <c r="D940" s="55"/>
      <c r="E940" s="57"/>
      <c r="F940" s="57"/>
      <c r="G940" s="58">
        <v>2112.4899999999998</v>
      </c>
      <c r="H940" s="59">
        <v>10562</v>
      </c>
    </row>
    <row r="941" spans="1:8" s="53" customFormat="1" ht="36" outlineLevel="1" x14ac:dyDescent="0.25">
      <c r="A941" s="61" t="s">
        <v>950</v>
      </c>
      <c r="B941" s="62" t="s">
        <v>383</v>
      </c>
      <c r="C941" s="63" t="s">
        <v>384</v>
      </c>
      <c r="D941" s="62" t="s">
        <v>379</v>
      </c>
      <c r="E941" s="64">
        <v>0.39900000000000002</v>
      </c>
      <c r="F941" s="64">
        <v>1.9950000000000001</v>
      </c>
      <c r="G941" s="65">
        <v>53</v>
      </c>
      <c r="H941" s="66">
        <v>106</v>
      </c>
    </row>
    <row r="942" spans="1:8" s="53" customFormat="1" outlineLevel="2" x14ac:dyDescent="0.25">
      <c r="A942" s="67"/>
      <c r="B942" s="68" t="s">
        <v>380</v>
      </c>
      <c r="C942" s="69" t="s">
        <v>385</v>
      </c>
      <c r="D942" s="70" t="s">
        <v>372</v>
      </c>
      <c r="E942" s="71" t="s">
        <v>386</v>
      </c>
      <c r="F942" s="71" t="s">
        <v>386</v>
      </c>
      <c r="G942" s="72" t="s">
        <v>386</v>
      </c>
      <c r="H942" s="73" t="s">
        <v>386</v>
      </c>
    </row>
    <row r="943" spans="1:8" s="53" customFormat="1" ht="36" outlineLevel="1" x14ac:dyDescent="0.25">
      <c r="A943" s="61" t="s">
        <v>951</v>
      </c>
      <c r="B943" s="62" t="s">
        <v>391</v>
      </c>
      <c r="C943" s="63" t="s">
        <v>392</v>
      </c>
      <c r="D943" s="62" t="s">
        <v>379</v>
      </c>
      <c r="E943" s="64">
        <v>1.0500000000000001E-2</v>
      </c>
      <c r="F943" s="64">
        <v>5.2499999999999998E-2</v>
      </c>
      <c r="G943" s="65">
        <v>2630</v>
      </c>
      <c r="H943" s="66">
        <v>138</v>
      </c>
    </row>
    <row r="944" spans="1:8" s="53" customFormat="1" outlineLevel="2" x14ac:dyDescent="0.25">
      <c r="A944" s="67"/>
      <c r="B944" s="68" t="s">
        <v>380</v>
      </c>
      <c r="C944" s="69" t="s">
        <v>381</v>
      </c>
      <c r="D944" s="70" t="s">
        <v>372</v>
      </c>
      <c r="E944" s="71">
        <v>1.0500000000000001E-2</v>
      </c>
      <c r="F944" s="71">
        <v>5.2499999999999998E-2</v>
      </c>
      <c r="G944" s="72">
        <v>1254</v>
      </c>
      <c r="H944" s="73">
        <v>65.83</v>
      </c>
    </row>
    <row r="945" spans="1:8" s="60" customFormat="1" x14ac:dyDescent="0.25">
      <c r="A945" s="54"/>
      <c r="B945" s="55"/>
      <c r="C945" s="56" t="s">
        <v>393</v>
      </c>
      <c r="D945" s="55"/>
      <c r="E945" s="57"/>
      <c r="F945" s="57"/>
      <c r="G945" s="58">
        <v>51.4</v>
      </c>
      <c r="H945" s="59">
        <v>257</v>
      </c>
    </row>
    <row r="946" spans="1:8" s="53" customFormat="1" ht="36" outlineLevel="1" x14ac:dyDescent="0.25">
      <c r="A946" s="61" t="s">
        <v>952</v>
      </c>
      <c r="B946" s="62" t="s">
        <v>397</v>
      </c>
      <c r="C946" s="63" t="s">
        <v>77</v>
      </c>
      <c r="D946" s="62" t="s">
        <v>63</v>
      </c>
      <c r="E946" s="64">
        <v>4.0000000000000002E-4</v>
      </c>
      <c r="F946" s="64">
        <v>2E-3</v>
      </c>
      <c r="G946" s="65">
        <v>499537</v>
      </c>
      <c r="H946" s="66">
        <v>999</v>
      </c>
    </row>
    <row r="947" spans="1:8" s="53" customFormat="1" ht="36" outlineLevel="1" x14ac:dyDescent="0.25">
      <c r="A947" s="47" t="s">
        <v>953</v>
      </c>
      <c r="B947" s="48" t="s">
        <v>407</v>
      </c>
      <c r="C947" s="49" t="s">
        <v>80</v>
      </c>
      <c r="D947" s="48" t="s">
        <v>53</v>
      </c>
      <c r="E947" s="50">
        <v>1.03</v>
      </c>
      <c r="F947" s="50">
        <v>5.15</v>
      </c>
      <c r="G947" s="51">
        <v>446</v>
      </c>
      <c r="H947" s="52">
        <v>2297</v>
      </c>
    </row>
    <row r="948" spans="1:8" s="60" customFormat="1" x14ac:dyDescent="0.25">
      <c r="A948" s="54"/>
      <c r="B948" s="55"/>
      <c r="C948" s="56" t="s">
        <v>416</v>
      </c>
      <c r="D948" s="55"/>
      <c r="E948" s="57"/>
      <c r="F948" s="57"/>
      <c r="G948" s="58">
        <v>659.19</v>
      </c>
      <c r="H948" s="59">
        <v>3296</v>
      </c>
    </row>
    <row r="949" spans="1:8" s="74" customFormat="1" x14ac:dyDescent="0.25">
      <c r="A949" s="61"/>
      <c r="B949" s="62"/>
      <c r="C949" s="63" t="s">
        <v>417</v>
      </c>
      <c r="D949" s="62" t="s">
        <v>418</v>
      </c>
      <c r="E949" s="64">
        <v>98</v>
      </c>
      <c r="F949" s="64"/>
      <c r="G949" s="65">
        <v>2070.2399999999998</v>
      </c>
      <c r="H949" s="66">
        <v>10351</v>
      </c>
    </row>
    <row r="950" spans="1:8" s="74" customFormat="1" x14ac:dyDescent="0.25">
      <c r="A950" s="61"/>
      <c r="B950" s="62"/>
      <c r="C950" s="63" t="s">
        <v>419</v>
      </c>
      <c r="D950" s="62" t="s">
        <v>418</v>
      </c>
      <c r="E950" s="64">
        <v>8</v>
      </c>
      <c r="F950" s="64"/>
      <c r="G950" s="65">
        <v>390.2</v>
      </c>
      <c r="H950" s="66">
        <v>1951</v>
      </c>
    </row>
    <row r="951" spans="1:8" s="60" customFormat="1" x14ac:dyDescent="0.25">
      <c r="A951" s="54"/>
      <c r="B951" s="55"/>
      <c r="C951" s="56" t="s">
        <v>420</v>
      </c>
      <c r="D951" s="55"/>
      <c r="E951" s="57"/>
      <c r="F951" s="57"/>
      <c r="G951" s="58">
        <v>5267.72</v>
      </c>
      <c r="H951" s="59">
        <v>26339</v>
      </c>
    </row>
    <row r="952" spans="1:8" s="46" customFormat="1" ht="51" x14ac:dyDescent="0.25">
      <c r="A952" s="41" t="s">
        <v>291</v>
      </c>
      <c r="B952" s="42" t="s">
        <v>945</v>
      </c>
      <c r="C952" s="42" t="s">
        <v>48</v>
      </c>
      <c r="D952" s="43" t="s">
        <v>49</v>
      </c>
      <c r="E952" s="331">
        <v>5</v>
      </c>
      <c r="F952" s="332"/>
      <c r="G952" s="44">
        <v>81391</v>
      </c>
      <c r="H952" s="45">
        <v>406955</v>
      </c>
    </row>
    <row r="953" spans="1:8" s="74" customFormat="1" x14ac:dyDescent="0.25">
      <c r="A953" s="61"/>
      <c r="B953" s="62"/>
      <c r="C953" s="63" t="s">
        <v>419</v>
      </c>
      <c r="D953" s="62" t="s">
        <v>418</v>
      </c>
      <c r="E953" s="64">
        <v>8</v>
      </c>
      <c r="F953" s="64"/>
      <c r="G953" s="65">
        <v>6511.28</v>
      </c>
      <c r="H953" s="66">
        <v>32556</v>
      </c>
    </row>
    <row r="954" spans="1:8" s="60" customFormat="1" x14ac:dyDescent="0.25">
      <c r="A954" s="54"/>
      <c r="B954" s="55"/>
      <c r="C954" s="56" t="s">
        <v>420</v>
      </c>
      <c r="D954" s="55"/>
      <c r="E954" s="57"/>
      <c r="F954" s="57"/>
      <c r="G954" s="58">
        <v>87902.28</v>
      </c>
      <c r="H954" s="59">
        <v>439511</v>
      </c>
    </row>
    <row r="955" spans="1:8" s="46" customFormat="1" ht="51" x14ac:dyDescent="0.25">
      <c r="A955" s="41" t="s">
        <v>294</v>
      </c>
      <c r="B955" s="42" t="s">
        <v>954</v>
      </c>
      <c r="C955" s="42" t="s">
        <v>955</v>
      </c>
      <c r="D955" s="43" t="s">
        <v>872</v>
      </c>
      <c r="E955" s="331">
        <v>6</v>
      </c>
      <c r="F955" s="332"/>
      <c r="G955" s="44">
        <v>1906.84</v>
      </c>
      <c r="H955" s="45">
        <v>11441</v>
      </c>
    </row>
    <row r="956" spans="1:8" s="53" customFormat="1" outlineLevel="1" x14ac:dyDescent="0.25">
      <c r="A956" s="47" t="s">
        <v>956</v>
      </c>
      <c r="B956" s="48" t="s">
        <v>19</v>
      </c>
      <c r="C956" s="49" t="s">
        <v>795</v>
      </c>
      <c r="D956" s="48" t="s">
        <v>372</v>
      </c>
      <c r="E956" s="50">
        <v>1.113</v>
      </c>
      <c r="F956" s="50">
        <v>6.6779999999999999</v>
      </c>
      <c r="G956" s="51">
        <v>1358.4</v>
      </c>
      <c r="H956" s="52">
        <v>9071</v>
      </c>
    </row>
    <row r="957" spans="1:8" s="53" customFormat="1" outlineLevel="1" x14ac:dyDescent="0.25">
      <c r="A957" s="61" t="s">
        <v>957</v>
      </c>
      <c r="B957" s="62" t="s">
        <v>26</v>
      </c>
      <c r="C957" s="63" t="s">
        <v>374</v>
      </c>
      <c r="D957" s="62" t="s">
        <v>372</v>
      </c>
      <c r="E957" s="64">
        <v>1.0500000000000001E-2</v>
      </c>
      <c r="F957" s="64">
        <v>6.3E-2</v>
      </c>
      <c r="G957" s="65">
        <v>1504.8</v>
      </c>
      <c r="H957" s="66">
        <v>95</v>
      </c>
    </row>
    <row r="958" spans="1:8" s="60" customFormat="1" x14ac:dyDescent="0.25">
      <c r="A958" s="54"/>
      <c r="B958" s="55"/>
      <c r="C958" s="56" t="s">
        <v>375</v>
      </c>
      <c r="D958" s="55"/>
      <c r="E958" s="57"/>
      <c r="F958" s="57"/>
      <c r="G958" s="58">
        <v>1527.7</v>
      </c>
      <c r="H958" s="59">
        <v>9166</v>
      </c>
    </row>
    <row r="959" spans="1:8" s="53" customFormat="1" ht="36" outlineLevel="1" x14ac:dyDescent="0.25">
      <c r="A959" s="61" t="s">
        <v>958</v>
      </c>
      <c r="B959" s="62" t="s">
        <v>383</v>
      </c>
      <c r="C959" s="63" t="s">
        <v>384</v>
      </c>
      <c r="D959" s="62" t="s">
        <v>379</v>
      </c>
      <c r="E959" s="64">
        <v>0.28349999999999997</v>
      </c>
      <c r="F959" s="64">
        <v>1.7010000000000001</v>
      </c>
      <c r="G959" s="65">
        <v>53</v>
      </c>
      <c r="H959" s="66">
        <v>90</v>
      </c>
    </row>
    <row r="960" spans="1:8" s="53" customFormat="1" outlineLevel="2" x14ac:dyDescent="0.25">
      <c r="A960" s="67"/>
      <c r="B960" s="68" t="s">
        <v>380</v>
      </c>
      <c r="C960" s="69" t="s">
        <v>385</v>
      </c>
      <c r="D960" s="70" t="s">
        <v>372</v>
      </c>
      <c r="E960" s="71" t="s">
        <v>386</v>
      </c>
      <c r="F960" s="71" t="s">
        <v>386</v>
      </c>
      <c r="G960" s="72" t="s">
        <v>386</v>
      </c>
      <c r="H960" s="73" t="s">
        <v>386</v>
      </c>
    </row>
    <row r="961" spans="1:8" s="53" customFormat="1" ht="36" outlineLevel="1" x14ac:dyDescent="0.25">
      <c r="A961" s="61" t="s">
        <v>959</v>
      </c>
      <c r="B961" s="62" t="s">
        <v>391</v>
      </c>
      <c r="C961" s="63" t="s">
        <v>392</v>
      </c>
      <c r="D961" s="62" t="s">
        <v>379</v>
      </c>
      <c r="E961" s="64">
        <v>1.0500000000000001E-2</v>
      </c>
      <c r="F961" s="64">
        <v>6.3E-2</v>
      </c>
      <c r="G961" s="65">
        <v>2630</v>
      </c>
      <c r="H961" s="66">
        <v>166</v>
      </c>
    </row>
    <row r="962" spans="1:8" s="53" customFormat="1" outlineLevel="2" x14ac:dyDescent="0.25">
      <c r="A962" s="67"/>
      <c r="B962" s="68" t="s">
        <v>380</v>
      </c>
      <c r="C962" s="69" t="s">
        <v>381</v>
      </c>
      <c r="D962" s="70" t="s">
        <v>372</v>
      </c>
      <c r="E962" s="71">
        <v>1.0500000000000001E-2</v>
      </c>
      <c r="F962" s="71">
        <v>6.3E-2</v>
      </c>
      <c r="G962" s="72">
        <v>1254</v>
      </c>
      <c r="H962" s="73">
        <v>79</v>
      </c>
    </row>
    <row r="963" spans="1:8" s="60" customFormat="1" x14ac:dyDescent="0.25">
      <c r="A963" s="54"/>
      <c r="B963" s="55"/>
      <c r="C963" s="56" t="s">
        <v>393</v>
      </c>
      <c r="D963" s="55"/>
      <c r="E963" s="57"/>
      <c r="F963" s="57"/>
      <c r="G963" s="58">
        <v>45.27</v>
      </c>
      <c r="H963" s="59">
        <v>272</v>
      </c>
    </row>
    <row r="964" spans="1:8" s="53" customFormat="1" ht="36" outlineLevel="1" x14ac:dyDescent="0.25">
      <c r="A964" s="61" t="s">
        <v>960</v>
      </c>
      <c r="B964" s="62" t="s">
        <v>397</v>
      </c>
      <c r="C964" s="63" t="s">
        <v>77</v>
      </c>
      <c r="D964" s="62" t="s">
        <v>63</v>
      </c>
      <c r="E964" s="64">
        <v>2.0000000000000001E-4</v>
      </c>
      <c r="F964" s="64">
        <v>1.1999999999999999E-3</v>
      </c>
      <c r="G964" s="65">
        <v>499537</v>
      </c>
      <c r="H964" s="66">
        <v>599</v>
      </c>
    </row>
    <row r="965" spans="1:8" s="53" customFormat="1" ht="36" outlineLevel="1" x14ac:dyDescent="0.25">
      <c r="A965" s="61" t="s">
        <v>961</v>
      </c>
      <c r="B965" s="62" t="s">
        <v>407</v>
      </c>
      <c r="C965" s="63" t="s">
        <v>80</v>
      </c>
      <c r="D965" s="62" t="s">
        <v>53</v>
      </c>
      <c r="E965" s="64">
        <v>0.56000000000000005</v>
      </c>
      <c r="F965" s="64">
        <v>3.36</v>
      </c>
      <c r="G965" s="65">
        <v>446</v>
      </c>
      <c r="H965" s="66">
        <v>1499</v>
      </c>
    </row>
    <row r="966" spans="1:8" s="60" customFormat="1" x14ac:dyDescent="0.25">
      <c r="A966" s="54"/>
      <c r="B966" s="55"/>
      <c r="C966" s="56" t="s">
        <v>416</v>
      </c>
      <c r="D966" s="55"/>
      <c r="E966" s="57"/>
      <c r="F966" s="57"/>
      <c r="G966" s="58">
        <v>349.67</v>
      </c>
      <c r="H966" s="59">
        <v>2098</v>
      </c>
    </row>
    <row r="967" spans="1:8" s="74" customFormat="1" x14ac:dyDescent="0.25">
      <c r="A967" s="61"/>
      <c r="B967" s="62"/>
      <c r="C967" s="63" t="s">
        <v>417</v>
      </c>
      <c r="D967" s="62" t="s">
        <v>418</v>
      </c>
      <c r="E967" s="64">
        <v>98</v>
      </c>
      <c r="F967" s="64"/>
      <c r="G967" s="65">
        <v>1497.15</v>
      </c>
      <c r="H967" s="66">
        <v>8983</v>
      </c>
    </row>
    <row r="968" spans="1:8" s="74" customFormat="1" x14ac:dyDescent="0.25">
      <c r="A968" s="61"/>
      <c r="B968" s="62"/>
      <c r="C968" s="63" t="s">
        <v>419</v>
      </c>
      <c r="D968" s="62" t="s">
        <v>418</v>
      </c>
      <c r="E968" s="64">
        <v>8</v>
      </c>
      <c r="F968" s="64"/>
      <c r="G968" s="65">
        <v>272.32</v>
      </c>
      <c r="H968" s="66">
        <v>1634</v>
      </c>
    </row>
    <row r="969" spans="1:8" s="60" customFormat="1" x14ac:dyDescent="0.25">
      <c r="A969" s="54"/>
      <c r="B969" s="55"/>
      <c r="C969" s="56" t="s">
        <v>420</v>
      </c>
      <c r="D969" s="55"/>
      <c r="E969" s="57"/>
      <c r="F969" s="57"/>
      <c r="G969" s="58">
        <v>3676.3</v>
      </c>
      <c r="H969" s="59">
        <v>22058</v>
      </c>
    </row>
    <row r="970" spans="1:8" s="46" customFormat="1" ht="51" x14ac:dyDescent="0.25">
      <c r="A970" s="41" t="s">
        <v>297</v>
      </c>
      <c r="B970" s="42" t="s">
        <v>962</v>
      </c>
      <c r="C970" s="42" t="s">
        <v>124</v>
      </c>
      <c r="D970" s="43" t="s">
        <v>49</v>
      </c>
      <c r="E970" s="331">
        <v>1</v>
      </c>
      <c r="F970" s="332"/>
      <c r="G970" s="44">
        <v>40712</v>
      </c>
      <c r="H970" s="45">
        <v>40712</v>
      </c>
    </row>
    <row r="971" spans="1:8" s="74" customFormat="1" x14ac:dyDescent="0.25">
      <c r="A971" s="61"/>
      <c r="B971" s="62"/>
      <c r="C971" s="63" t="s">
        <v>419</v>
      </c>
      <c r="D971" s="62" t="s">
        <v>418</v>
      </c>
      <c r="E971" s="64">
        <v>8</v>
      </c>
      <c r="F971" s="64"/>
      <c r="G971" s="65">
        <v>3256.96</v>
      </c>
      <c r="H971" s="66">
        <v>3257</v>
      </c>
    </row>
    <row r="972" spans="1:8" s="60" customFormat="1" x14ac:dyDescent="0.25">
      <c r="A972" s="54"/>
      <c r="B972" s="55"/>
      <c r="C972" s="56" t="s">
        <v>420</v>
      </c>
      <c r="D972" s="55"/>
      <c r="E972" s="57"/>
      <c r="F972" s="57"/>
      <c r="G972" s="58">
        <v>43968.959999999999</v>
      </c>
      <c r="H972" s="59">
        <v>43969</v>
      </c>
    </row>
    <row r="973" spans="1:8" s="46" customFormat="1" ht="51" x14ac:dyDescent="0.25">
      <c r="A973" s="41" t="s">
        <v>300</v>
      </c>
      <c r="B973" s="42" t="s">
        <v>963</v>
      </c>
      <c r="C973" s="42" t="s">
        <v>128</v>
      </c>
      <c r="D973" s="43" t="s">
        <v>49</v>
      </c>
      <c r="E973" s="331">
        <v>1</v>
      </c>
      <c r="F973" s="332"/>
      <c r="G973" s="44">
        <v>40709</v>
      </c>
      <c r="H973" s="45">
        <v>40709</v>
      </c>
    </row>
    <row r="974" spans="1:8" s="74" customFormat="1" x14ac:dyDescent="0.25">
      <c r="A974" s="61"/>
      <c r="B974" s="62"/>
      <c r="C974" s="63" t="s">
        <v>419</v>
      </c>
      <c r="D974" s="62" t="s">
        <v>418</v>
      </c>
      <c r="E974" s="64">
        <v>8</v>
      </c>
      <c r="F974" s="64"/>
      <c r="G974" s="65">
        <v>3256.72</v>
      </c>
      <c r="H974" s="66">
        <v>3257</v>
      </c>
    </row>
    <row r="975" spans="1:8" s="60" customFormat="1" x14ac:dyDescent="0.25">
      <c r="A975" s="54"/>
      <c r="B975" s="55"/>
      <c r="C975" s="56" t="s">
        <v>420</v>
      </c>
      <c r="D975" s="55"/>
      <c r="E975" s="57"/>
      <c r="F975" s="57"/>
      <c r="G975" s="58">
        <v>43965.72</v>
      </c>
      <c r="H975" s="59">
        <v>43966</v>
      </c>
    </row>
    <row r="976" spans="1:8" s="46" customFormat="1" ht="51" x14ac:dyDescent="0.25">
      <c r="A976" s="41" t="s">
        <v>303</v>
      </c>
      <c r="B976" s="42" t="s">
        <v>963</v>
      </c>
      <c r="C976" s="42" t="s">
        <v>126</v>
      </c>
      <c r="D976" s="43" t="s">
        <v>49</v>
      </c>
      <c r="E976" s="331">
        <v>1</v>
      </c>
      <c r="F976" s="332"/>
      <c r="G976" s="44">
        <v>40709</v>
      </c>
      <c r="H976" s="45">
        <v>40709</v>
      </c>
    </row>
    <row r="977" spans="1:8" s="74" customFormat="1" x14ac:dyDescent="0.25">
      <c r="A977" s="61"/>
      <c r="B977" s="62"/>
      <c r="C977" s="63" t="s">
        <v>419</v>
      </c>
      <c r="D977" s="62" t="s">
        <v>418</v>
      </c>
      <c r="E977" s="64">
        <v>8</v>
      </c>
      <c r="F977" s="64"/>
      <c r="G977" s="65">
        <v>3256.72</v>
      </c>
      <c r="H977" s="66">
        <v>3257</v>
      </c>
    </row>
    <row r="978" spans="1:8" s="60" customFormat="1" x14ac:dyDescent="0.25">
      <c r="A978" s="54"/>
      <c r="B978" s="55"/>
      <c r="C978" s="56" t="s">
        <v>420</v>
      </c>
      <c r="D978" s="55"/>
      <c r="E978" s="57"/>
      <c r="F978" s="57"/>
      <c r="G978" s="58">
        <v>43965.72</v>
      </c>
      <c r="H978" s="59">
        <v>43966</v>
      </c>
    </row>
    <row r="979" spans="1:8" s="46" customFormat="1" ht="51" x14ac:dyDescent="0.25">
      <c r="A979" s="41" t="s">
        <v>306</v>
      </c>
      <c r="B979" s="42" t="s">
        <v>963</v>
      </c>
      <c r="C979" s="42" t="s">
        <v>74</v>
      </c>
      <c r="D979" s="43" t="s">
        <v>49</v>
      </c>
      <c r="E979" s="331">
        <v>3</v>
      </c>
      <c r="F979" s="332"/>
      <c r="G979" s="44">
        <v>40709</v>
      </c>
      <c r="H979" s="45">
        <v>122127</v>
      </c>
    </row>
    <row r="980" spans="1:8" s="74" customFormat="1" x14ac:dyDescent="0.25">
      <c r="A980" s="61"/>
      <c r="B980" s="62"/>
      <c r="C980" s="63" t="s">
        <v>419</v>
      </c>
      <c r="D980" s="62" t="s">
        <v>418</v>
      </c>
      <c r="E980" s="64">
        <v>8</v>
      </c>
      <c r="F980" s="64"/>
      <c r="G980" s="65">
        <v>3256.72</v>
      </c>
      <c r="H980" s="66">
        <v>9770</v>
      </c>
    </row>
    <row r="981" spans="1:8" s="60" customFormat="1" x14ac:dyDescent="0.25">
      <c r="A981" s="54"/>
      <c r="B981" s="55"/>
      <c r="C981" s="56" t="s">
        <v>420</v>
      </c>
      <c r="D981" s="55"/>
      <c r="E981" s="57"/>
      <c r="F981" s="57"/>
      <c r="G981" s="58">
        <v>43965.72</v>
      </c>
      <c r="H981" s="59">
        <v>131897</v>
      </c>
    </row>
    <row r="982" spans="1:8" s="46" customFormat="1" ht="51" x14ac:dyDescent="0.25">
      <c r="A982" s="41" t="s">
        <v>309</v>
      </c>
      <c r="B982" s="42" t="s">
        <v>964</v>
      </c>
      <c r="C982" s="42" t="s">
        <v>52</v>
      </c>
      <c r="D982" s="43" t="s">
        <v>53</v>
      </c>
      <c r="E982" s="331">
        <v>450</v>
      </c>
      <c r="F982" s="332"/>
      <c r="G982" s="44">
        <v>655</v>
      </c>
      <c r="H982" s="45">
        <v>294750</v>
      </c>
    </row>
    <row r="983" spans="1:8" s="74" customFormat="1" x14ac:dyDescent="0.25">
      <c r="A983" s="61"/>
      <c r="B983" s="62"/>
      <c r="C983" s="63" t="s">
        <v>419</v>
      </c>
      <c r="D983" s="62" t="s">
        <v>418</v>
      </c>
      <c r="E983" s="64">
        <v>8</v>
      </c>
      <c r="F983" s="64"/>
      <c r="G983" s="65">
        <v>52.4</v>
      </c>
      <c r="H983" s="66">
        <v>23580</v>
      </c>
    </row>
    <row r="984" spans="1:8" s="60" customFormat="1" x14ac:dyDescent="0.25">
      <c r="A984" s="54"/>
      <c r="B984" s="55"/>
      <c r="C984" s="56" t="s">
        <v>420</v>
      </c>
      <c r="D984" s="55"/>
      <c r="E984" s="57"/>
      <c r="F984" s="57"/>
      <c r="G984" s="58">
        <v>707.4</v>
      </c>
      <c r="H984" s="59">
        <v>318330</v>
      </c>
    </row>
    <row r="985" spans="1:8" s="46" customFormat="1" ht="51" x14ac:dyDescent="0.25">
      <c r="A985" s="41" t="s">
        <v>312</v>
      </c>
      <c r="B985" s="42" t="s">
        <v>965</v>
      </c>
      <c r="C985" s="42" t="s">
        <v>121</v>
      </c>
      <c r="D985" s="43" t="s">
        <v>63</v>
      </c>
      <c r="E985" s="331">
        <v>0.18559999999999999</v>
      </c>
      <c r="F985" s="332"/>
      <c r="G985" s="44">
        <v>253431.59</v>
      </c>
      <c r="H985" s="45">
        <v>47037</v>
      </c>
    </row>
    <row r="986" spans="1:8" s="74" customFormat="1" x14ac:dyDescent="0.25">
      <c r="A986" s="61"/>
      <c r="B986" s="62"/>
      <c r="C986" s="63" t="s">
        <v>419</v>
      </c>
      <c r="D986" s="62" t="s">
        <v>418</v>
      </c>
      <c r="E986" s="64">
        <v>8</v>
      </c>
      <c r="F986" s="64"/>
      <c r="G986" s="65">
        <v>20274.53</v>
      </c>
      <c r="H986" s="66">
        <v>3763</v>
      </c>
    </row>
    <row r="987" spans="1:8" s="60" customFormat="1" x14ac:dyDescent="0.25">
      <c r="A987" s="54"/>
      <c r="B987" s="55"/>
      <c r="C987" s="56" t="s">
        <v>420</v>
      </c>
      <c r="D987" s="55"/>
      <c r="E987" s="57"/>
      <c r="F987" s="57"/>
      <c r="G987" s="58">
        <v>273706.12</v>
      </c>
      <c r="H987" s="59">
        <v>50800</v>
      </c>
    </row>
    <row r="988" spans="1:8" s="46" customFormat="1" ht="51" x14ac:dyDescent="0.25">
      <c r="A988" s="41" t="s">
        <v>316</v>
      </c>
      <c r="B988" s="42" t="s">
        <v>966</v>
      </c>
      <c r="C988" s="42" t="s">
        <v>83</v>
      </c>
      <c r="D988" s="43" t="s">
        <v>63</v>
      </c>
      <c r="E988" s="331">
        <v>6.1699999999999998E-2</v>
      </c>
      <c r="F988" s="332"/>
      <c r="G988" s="44">
        <v>1398189.36</v>
      </c>
      <c r="H988" s="45">
        <v>86268</v>
      </c>
    </row>
    <row r="989" spans="1:8" s="74" customFormat="1" x14ac:dyDescent="0.25">
      <c r="A989" s="61"/>
      <c r="B989" s="62"/>
      <c r="C989" s="63" t="s">
        <v>419</v>
      </c>
      <c r="D989" s="62" t="s">
        <v>418</v>
      </c>
      <c r="E989" s="64">
        <v>8</v>
      </c>
      <c r="F989" s="64"/>
      <c r="G989" s="65">
        <v>111855.15</v>
      </c>
      <c r="H989" s="66">
        <v>6901</v>
      </c>
    </row>
    <row r="990" spans="1:8" s="60" customFormat="1" x14ac:dyDescent="0.25">
      <c r="A990" s="54"/>
      <c r="B990" s="55"/>
      <c r="C990" s="56" t="s">
        <v>420</v>
      </c>
      <c r="D990" s="55"/>
      <c r="E990" s="57"/>
      <c r="F990" s="57"/>
      <c r="G990" s="58">
        <v>1510044.51</v>
      </c>
      <c r="H990" s="59">
        <v>93170</v>
      </c>
    </row>
    <row r="991" spans="1:8" s="46" customFormat="1" ht="51" x14ac:dyDescent="0.25">
      <c r="A991" s="41" t="s">
        <v>319</v>
      </c>
      <c r="B991" s="42" t="s">
        <v>967</v>
      </c>
      <c r="C991" s="42" t="s">
        <v>62</v>
      </c>
      <c r="D991" s="43" t="s">
        <v>63</v>
      </c>
      <c r="E991" s="331">
        <v>0.11890000000000001</v>
      </c>
      <c r="F991" s="332"/>
      <c r="G991" s="44">
        <v>1398189.36</v>
      </c>
      <c r="H991" s="45">
        <v>166245</v>
      </c>
    </row>
    <row r="992" spans="1:8" s="74" customFormat="1" x14ac:dyDescent="0.25">
      <c r="A992" s="61"/>
      <c r="B992" s="62"/>
      <c r="C992" s="63" t="s">
        <v>419</v>
      </c>
      <c r="D992" s="62" t="s">
        <v>418</v>
      </c>
      <c r="E992" s="64">
        <v>8</v>
      </c>
      <c r="F992" s="64"/>
      <c r="G992" s="65">
        <v>111855.15</v>
      </c>
      <c r="H992" s="66">
        <v>13300</v>
      </c>
    </row>
    <row r="993" spans="1:8" s="60" customFormat="1" x14ac:dyDescent="0.25">
      <c r="A993" s="54"/>
      <c r="B993" s="55"/>
      <c r="C993" s="56" t="s">
        <v>420</v>
      </c>
      <c r="D993" s="55"/>
      <c r="E993" s="57"/>
      <c r="F993" s="57"/>
      <c r="G993" s="58">
        <v>1510044.51</v>
      </c>
      <c r="H993" s="59">
        <v>179544</v>
      </c>
    </row>
    <row r="994" spans="1:8" s="46" customFormat="1" ht="51" x14ac:dyDescent="0.25">
      <c r="A994" s="41" t="s">
        <v>322</v>
      </c>
      <c r="B994" s="42" t="s">
        <v>968</v>
      </c>
      <c r="C994" s="42" t="s">
        <v>969</v>
      </c>
      <c r="D994" s="43" t="s">
        <v>22</v>
      </c>
      <c r="E994" s="331">
        <v>120</v>
      </c>
      <c r="F994" s="332"/>
      <c r="G994" s="44">
        <v>96.02</v>
      </c>
      <c r="H994" s="45">
        <v>11522</v>
      </c>
    </row>
    <row r="995" spans="1:8" s="53" customFormat="1" outlineLevel="1" x14ac:dyDescent="0.25">
      <c r="A995" s="61" t="s">
        <v>970</v>
      </c>
      <c r="B995" s="62" t="s">
        <v>19</v>
      </c>
      <c r="C995" s="63" t="s">
        <v>971</v>
      </c>
      <c r="D995" s="62" t="s">
        <v>372</v>
      </c>
      <c r="E995" s="64">
        <v>2.9499999999999998E-2</v>
      </c>
      <c r="F995" s="64">
        <v>3.54</v>
      </c>
      <c r="G995" s="65">
        <v>1708.8</v>
      </c>
      <c r="H995" s="66">
        <v>6049</v>
      </c>
    </row>
    <row r="996" spans="1:8" s="53" customFormat="1" outlineLevel="1" x14ac:dyDescent="0.25">
      <c r="A996" s="61" t="s">
        <v>972</v>
      </c>
      <c r="B996" s="62" t="s">
        <v>26</v>
      </c>
      <c r="C996" s="63" t="s">
        <v>374</v>
      </c>
      <c r="D996" s="62" t="s">
        <v>372</v>
      </c>
      <c r="E996" s="64">
        <v>2.0000000000000001E-4</v>
      </c>
      <c r="F996" s="64">
        <v>2.4E-2</v>
      </c>
      <c r="G996" s="65">
        <v>1504.8</v>
      </c>
      <c r="H996" s="66">
        <v>36</v>
      </c>
    </row>
    <row r="997" spans="1:8" s="60" customFormat="1" x14ac:dyDescent="0.25">
      <c r="A997" s="54"/>
      <c r="B997" s="55"/>
      <c r="C997" s="56" t="s">
        <v>375</v>
      </c>
      <c r="D997" s="55"/>
      <c r="E997" s="57"/>
      <c r="F997" s="57"/>
      <c r="G997" s="58">
        <v>50.71</v>
      </c>
      <c r="H997" s="59">
        <v>6085</v>
      </c>
    </row>
    <row r="998" spans="1:8" s="53" customFormat="1" ht="36" outlineLevel="1" x14ac:dyDescent="0.25">
      <c r="A998" s="61" t="s">
        <v>973</v>
      </c>
      <c r="B998" s="62" t="s">
        <v>974</v>
      </c>
      <c r="C998" s="63" t="s">
        <v>975</v>
      </c>
      <c r="D998" s="62" t="s">
        <v>379</v>
      </c>
      <c r="E998" s="64">
        <v>1E-4</v>
      </c>
      <c r="F998" s="64">
        <v>1.2E-2</v>
      </c>
      <c r="G998" s="65">
        <v>4426</v>
      </c>
      <c r="H998" s="66">
        <v>53</v>
      </c>
    </row>
    <row r="999" spans="1:8" s="53" customFormat="1" outlineLevel="2" x14ac:dyDescent="0.25">
      <c r="A999" s="67"/>
      <c r="B999" s="68" t="s">
        <v>380</v>
      </c>
      <c r="C999" s="69" t="s">
        <v>381</v>
      </c>
      <c r="D999" s="70" t="s">
        <v>372</v>
      </c>
      <c r="E999" s="71">
        <v>1E-4</v>
      </c>
      <c r="F999" s="71">
        <v>1.2E-2</v>
      </c>
      <c r="G999" s="72">
        <v>1254</v>
      </c>
      <c r="H999" s="73">
        <v>15.05</v>
      </c>
    </row>
    <row r="1000" spans="1:8" s="53" customFormat="1" ht="36" outlineLevel="1" x14ac:dyDescent="0.25">
      <c r="A1000" s="61" t="s">
        <v>976</v>
      </c>
      <c r="B1000" s="62" t="s">
        <v>977</v>
      </c>
      <c r="C1000" s="63" t="s">
        <v>978</v>
      </c>
      <c r="D1000" s="62" t="s">
        <v>379</v>
      </c>
      <c r="E1000" s="64">
        <v>1E-4</v>
      </c>
      <c r="F1000" s="64">
        <v>1.2E-2</v>
      </c>
      <c r="G1000" s="65">
        <v>29</v>
      </c>
      <c r="H1000" s="66">
        <v>0.35</v>
      </c>
    </row>
    <row r="1001" spans="1:8" s="53" customFormat="1" outlineLevel="2" x14ac:dyDescent="0.25">
      <c r="A1001" s="67"/>
      <c r="B1001" s="68" t="s">
        <v>380</v>
      </c>
      <c r="C1001" s="69" t="s">
        <v>385</v>
      </c>
      <c r="D1001" s="70" t="s">
        <v>372</v>
      </c>
      <c r="E1001" s="71" t="s">
        <v>386</v>
      </c>
      <c r="F1001" s="71" t="s">
        <v>386</v>
      </c>
      <c r="G1001" s="72" t="s">
        <v>386</v>
      </c>
      <c r="H1001" s="73" t="s">
        <v>386</v>
      </c>
    </row>
    <row r="1002" spans="1:8" s="53" customFormat="1" ht="36" outlineLevel="1" x14ac:dyDescent="0.25">
      <c r="A1002" s="61" t="s">
        <v>979</v>
      </c>
      <c r="B1002" s="62" t="s">
        <v>391</v>
      </c>
      <c r="C1002" s="63" t="s">
        <v>392</v>
      </c>
      <c r="D1002" s="62" t="s">
        <v>379</v>
      </c>
      <c r="E1002" s="64">
        <v>1E-4</v>
      </c>
      <c r="F1002" s="64">
        <v>1.2E-2</v>
      </c>
      <c r="G1002" s="65">
        <v>2630</v>
      </c>
      <c r="H1002" s="66">
        <v>32</v>
      </c>
    </row>
    <row r="1003" spans="1:8" s="53" customFormat="1" outlineLevel="2" x14ac:dyDescent="0.25">
      <c r="A1003" s="67"/>
      <c r="B1003" s="68" t="s">
        <v>380</v>
      </c>
      <c r="C1003" s="69" t="s">
        <v>381</v>
      </c>
      <c r="D1003" s="70" t="s">
        <v>372</v>
      </c>
      <c r="E1003" s="71">
        <v>1E-4</v>
      </c>
      <c r="F1003" s="71">
        <v>1.2E-2</v>
      </c>
      <c r="G1003" s="72">
        <v>1254</v>
      </c>
      <c r="H1003" s="73">
        <v>15.05</v>
      </c>
    </row>
    <row r="1004" spans="1:8" s="53" customFormat="1" ht="36" outlineLevel="1" x14ac:dyDescent="0.25">
      <c r="A1004" s="61" t="s">
        <v>980</v>
      </c>
      <c r="B1004" s="62" t="s">
        <v>981</v>
      </c>
      <c r="C1004" s="63" t="s">
        <v>982</v>
      </c>
      <c r="D1004" s="62" t="s">
        <v>379</v>
      </c>
      <c r="E1004" s="64">
        <v>1.12E-2</v>
      </c>
      <c r="F1004" s="64">
        <v>1.3440000000000001</v>
      </c>
      <c r="G1004" s="65">
        <v>145</v>
      </c>
      <c r="H1004" s="66">
        <v>195</v>
      </c>
    </row>
    <row r="1005" spans="1:8" s="53" customFormat="1" outlineLevel="2" x14ac:dyDescent="0.25">
      <c r="A1005" s="67"/>
      <c r="B1005" s="68" t="s">
        <v>380</v>
      </c>
      <c r="C1005" s="69" t="s">
        <v>385</v>
      </c>
      <c r="D1005" s="70" t="s">
        <v>372</v>
      </c>
      <c r="E1005" s="71" t="s">
        <v>386</v>
      </c>
      <c r="F1005" s="71" t="s">
        <v>386</v>
      </c>
      <c r="G1005" s="72" t="s">
        <v>386</v>
      </c>
      <c r="H1005" s="73" t="s">
        <v>386</v>
      </c>
    </row>
    <row r="1006" spans="1:8" s="60" customFormat="1" x14ac:dyDescent="0.25">
      <c r="A1006" s="54"/>
      <c r="B1006" s="55"/>
      <c r="C1006" s="56" t="s">
        <v>393</v>
      </c>
      <c r="D1006" s="55"/>
      <c r="E1006" s="57"/>
      <c r="F1006" s="57"/>
      <c r="G1006" s="58">
        <v>2.38</v>
      </c>
      <c r="H1006" s="59">
        <v>286</v>
      </c>
    </row>
    <row r="1007" spans="1:8" s="53" customFormat="1" ht="36" outlineLevel="1" x14ac:dyDescent="0.25">
      <c r="A1007" s="61" t="s">
        <v>983</v>
      </c>
      <c r="B1007" s="62" t="s">
        <v>984</v>
      </c>
      <c r="C1007" s="63" t="s">
        <v>287</v>
      </c>
      <c r="D1007" s="62" t="s">
        <v>63</v>
      </c>
      <c r="E1007" s="64">
        <v>1.5E-5</v>
      </c>
      <c r="F1007" s="64">
        <v>1.8E-3</v>
      </c>
      <c r="G1007" s="65">
        <v>287565</v>
      </c>
      <c r="H1007" s="66">
        <v>518</v>
      </c>
    </row>
    <row r="1008" spans="1:8" s="53" customFormat="1" ht="36" outlineLevel="1" x14ac:dyDescent="0.25">
      <c r="A1008" s="61" t="s">
        <v>985</v>
      </c>
      <c r="B1008" s="62" t="s">
        <v>986</v>
      </c>
      <c r="C1008" s="63" t="s">
        <v>221</v>
      </c>
      <c r="D1008" s="62" t="s">
        <v>63</v>
      </c>
      <c r="E1008" s="64">
        <v>9.0000000000000006E-5</v>
      </c>
      <c r="F1008" s="64">
        <v>1.0800000000000001E-2</v>
      </c>
      <c r="G1008" s="65">
        <v>432332</v>
      </c>
      <c r="H1008" s="66">
        <v>4669</v>
      </c>
    </row>
    <row r="1009" spans="1:8" s="60" customFormat="1" x14ac:dyDescent="0.25">
      <c r="A1009" s="54"/>
      <c r="B1009" s="55"/>
      <c r="C1009" s="56" t="s">
        <v>416</v>
      </c>
      <c r="D1009" s="55"/>
      <c r="E1009" s="57"/>
      <c r="F1009" s="57"/>
      <c r="G1009" s="58">
        <v>43.22</v>
      </c>
      <c r="H1009" s="59">
        <v>5187</v>
      </c>
    </row>
    <row r="1010" spans="1:8" s="74" customFormat="1" x14ac:dyDescent="0.25">
      <c r="A1010" s="61"/>
      <c r="B1010" s="62"/>
      <c r="C1010" s="63" t="s">
        <v>987</v>
      </c>
      <c r="D1010" s="62" t="s">
        <v>418</v>
      </c>
      <c r="E1010" s="64">
        <v>69</v>
      </c>
      <c r="F1010" s="64"/>
      <c r="G1010" s="65">
        <v>34.99</v>
      </c>
      <c r="H1010" s="66">
        <v>4199</v>
      </c>
    </row>
    <row r="1011" spans="1:8" s="74" customFormat="1" x14ac:dyDescent="0.25">
      <c r="A1011" s="61"/>
      <c r="B1011" s="62"/>
      <c r="C1011" s="63" t="s">
        <v>419</v>
      </c>
      <c r="D1011" s="62" t="s">
        <v>418</v>
      </c>
      <c r="E1011" s="64">
        <v>8</v>
      </c>
      <c r="F1011" s="64"/>
      <c r="G1011" s="65">
        <v>10.48</v>
      </c>
      <c r="H1011" s="66">
        <v>1258</v>
      </c>
    </row>
    <row r="1012" spans="1:8" s="60" customFormat="1" x14ac:dyDescent="0.25">
      <c r="A1012" s="54"/>
      <c r="B1012" s="55"/>
      <c r="C1012" s="56" t="s">
        <v>420</v>
      </c>
      <c r="D1012" s="55"/>
      <c r="E1012" s="57"/>
      <c r="F1012" s="57"/>
      <c r="G1012" s="58">
        <v>141.49</v>
      </c>
      <c r="H1012" s="59">
        <v>16978</v>
      </c>
    </row>
    <row r="1013" spans="1:8" s="46" customFormat="1" ht="76.5" x14ac:dyDescent="0.25">
      <c r="A1013" s="41" t="s">
        <v>325</v>
      </c>
      <c r="B1013" s="42" t="s">
        <v>988</v>
      </c>
      <c r="C1013" s="42" t="s">
        <v>989</v>
      </c>
      <c r="D1013" s="43" t="s">
        <v>990</v>
      </c>
      <c r="E1013" s="331">
        <v>120</v>
      </c>
      <c r="F1013" s="332"/>
      <c r="G1013" s="44">
        <v>299.49</v>
      </c>
      <c r="H1013" s="45">
        <v>35939</v>
      </c>
    </row>
    <row r="1014" spans="1:8" s="53" customFormat="1" outlineLevel="1" x14ac:dyDescent="0.25">
      <c r="A1014" s="61" t="s">
        <v>991</v>
      </c>
      <c r="B1014" s="62" t="s">
        <v>19</v>
      </c>
      <c r="C1014" s="63" t="s">
        <v>594</v>
      </c>
      <c r="D1014" s="62" t="s">
        <v>372</v>
      </c>
      <c r="E1014" s="64">
        <v>0.111</v>
      </c>
      <c r="F1014" s="64">
        <v>13.32</v>
      </c>
      <c r="G1014" s="65">
        <v>1333.2</v>
      </c>
      <c r="H1014" s="66">
        <v>17758</v>
      </c>
    </row>
    <row r="1015" spans="1:8" s="53" customFormat="1" outlineLevel="1" x14ac:dyDescent="0.25">
      <c r="A1015" s="61" t="s">
        <v>992</v>
      </c>
      <c r="B1015" s="62" t="s">
        <v>26</v>
      </c>
      <c r="C1015" s="63" t="s">
        <v>374</v>
      </c>
      <c r="D1015" s="62" t="s">
        <v>372</v>
      </c>
      <c r="E1015" s="64">
        <v>4.0000000000000002E-4</v>
      </c>
      <c r="F1015" s="64">
        <v>4.8000000000000001E-2</v>
      </c>
      <c r="G1015" s="65">
        <v>1443.3</v>
      </c>
      <c r="H1015" s="66">
        <v>69</v>
      </c>
    </row>
    <row r="1016" spans="1:8" s="60" customFormat="1" x14ac:dyDescent="0.25">
      <c r="A1016" s="54"/>
      <c r="B1016" s="55"/>
      <c r="C1016" s="56" t="s">
        <v>375</v>
      </c>
      <c r="D1016" s="55"/>
      <c r="E1016" s="57"/>
      <c r="F1016" s="57"/>
      <c r="G1016" s="58">
        <v>148.56</v>
      </c>
      <c r="H1016" s="59">
        <v>17828</v>
      </c>
    </row>
    <row r="1017" spans="1:8" s="53" customFormat="1" ht="36" outlineLevel="1" x14ac:dyDescent="0.25">
      <c r="A1017" s="61" t="s">
        <v>993</v>
      </c>
      <c r="B1017" s="62" t="s">
        <v>994</v>
      </c>
      <c r="C1017" s="63" t="s">
        <v>995</v>
      </c>
      <c r="D1017" s="62" t="s">
        <v>379</v>
      </c>
      <c r="E1017" s="64">
        <v>1E-4</v>
      </c>
      <c r="F1017" s="64">
        <v>1.2E-2</v>
      </c>
      <c r="G1017" s="65">
        <v>2087</v>
      </c>
      <c r="H1017" s="66">
        <v>25</v>
      </c>
    </row>
    <row r="1018" spans="1:8" s="53" customFormat="1" outlineLevel="2" x14ac:dyDescent="0.25">
      <c r="A1018" s="67"/>
      <c r="B1018" s="68" t="s">
        <v>380</v>
      </c>
      <c r="C1018" s="69" t="s">
        <v>381</v>
      </c>
      <c r="D1018" s="70" t="s">
        <v>372</v>
      </c>
      <c r="E1018" s="71">
        <v>1E-4</v>
      </c>
      <c r="F1018" s="71">
        <v>1.2E-2</v>
      </c>
      <c r="G1018" s="72">
        <v>1049</v>
      </c>
      <c r="H1018" s="73">
        <v>12.59</v>
      </c>
    </row>
    <row r="1019" spans="1:8" s="53" customFormat="1" ht="36" outlineLevel="1" x14ac:dyDescent="0.25">
      <c r="A1019" s="61" t="s">
        <v>996</v>
      </c>
      <c r="B1019" s="62" t="s">
        <v>391</v>
      </c>
      <c r="C1019" s="63" t="s">
        <v>392</v>
      </c>
      <c r="D1019" s="62" t="s">
        <v>379</v>
      </c>
      <c r="E1019" s="64">
        <v>2.9999999999999997E-4</v>
      </c>
      <c r="F1019" s="64">
        <v>3.5999999999999997E-2</v>
      </c>
      <c r="G1019" s="65">
        <v>2630</v>
      </c>
      <c r="H1019" s="66">
        <v>95</v>
      </c>
    </row>
    <row r="1020" spans="1:8" s="53" customFormat="1" outlineLevel="2" x14ac:dyDescent="0.25">
      <c r="A1020" s="67"/>
      <c r="B1020" s="68" t="s">
        <v>380</v>
      </c>
      <c r="C1020" s="69" t="s">
        <v>381</v>
      </c>
      <c r="D1020" s="70" t="s">
        <v>372</v>
      </c>
      <c r="E1020" s="71">
        <v>2.9999999999999997E-4</v>
      </c>
      <c r="F1020" s="71">
        <v>3.5999999999999997E-2</v>
      </c>
      <c r="G1020" s="72">
        <v>1254</v>
      </c>
      <c r="H1020" s="73">
        <v>45.14</v>
      </c>
    </row>
    <row r="1021" spans="1:8" s="60" customFormat="1" x14ac:dyDescent="0.25">
      <c r="A1021" s="54"/>
      <c r="B1021" s="55"/>
      <c r="C1021" s="56" t="s">
        <v>393</v>
      </c>
      <c r="D1021" s="55"/>
      <c r="E1021" s="57"/>
      <c r="F1021" s="57"/>
      <c r="G1021" s="58">
        <v>1.0900000000000001</v>
      </c>
      <c r="H1021" s="59">
        <v>131</v>
      </c>
    </row>
    <row r="1022" spans="1:8" s="53" customFormat="1" ht="36" outlineLevel="1" x14ac:dyDescent="0.25">
      <c r="A1022" s="61" t="s">
        <v>997</v>
      </c>
      <c r="B1022" s="62" t="s">
        <v>462</v>
      </c>
      <c r="C1022" s="63" t="s">
        <v>327</v>
      </c>
      <c r="D1022" s="62" t="s">
        <v>53</v>
      </c>
      <c r="E1022" s="64">
        <v>1E-3</v>
      </c>
      <c r="F1022" s="64">
        <v>0.12</v>
      </c>
      <c r="G1022" s="65">
        <v>90</v>
      </c>
      <c r="H1022" s="66">
        <v>11</v>
      </c>
    </row>
    <row r="1023" spans="1:8" s="53" customFormat="1" ht="36" outlineLevel="1" x14ac:dyDescent="0.25">
      <c r="A1023" s="61" t="s">
        <v>998</v>
      </c>
      <c r="B1023" s="62" t="s">
        <v>999</v>
      </c>
      <c r="C1023" s="63" t="s">
        <v>246</v>
      </c>
      <c r="D1023" s="62" t="s">
        <v>53</v>
      </c>
      <c r="E1023" s="64">
        <v>3.2000000000000001E-2</v>
      </c>
      <c r="F1023" s="64">
        <v>3.84</v>
      </c>
      <c r="G1023" s="65">
        <v>611</v>
      </c>
      <c r="H1023" s="66">
        <v>2346</v>
      </c>
    </row>
    <row r="1024" spans="1:8" s="53" customFormat="1" ht="36" outlineLevel="1" x14ac:dyDescent="0.25">
      <c r="A1024" s="61" t="s">
        <v>1000</v>
      </c>
      <c r="B1024" s="62" t="s">
        <v>1001</v>
      </c>
      <c r="C1024" s="63" t="s">
        <v>185</v>
      </c>
      <c r="D1024" s="62" t="s">
        <v>53</v>
      </c>
      <c r="E1024" s="64">
        <v>0.27300000000000002</v>
      </c>
      <c r="F1024" s="64">
        <v>32.76</v>
      </c>
      <c r="G1024" s="65">
        <v>479</v>
      </c>
      <c r="H1024" s="66">
        <v>15692</v>
      </c>
    </row>
    <row r="1025" spans="1:8" s="60" customFormat="1" x14ac:dyDescent="0.25">
      <c r="A1025" s="54"/>
      <c r="B1025" s="55"/>
      <c r="C1025" s="56" t="s">
        <v>416</v>
      </c>
      <c r="D1025" s="55"/>
      <c r="E1025" s="57"/>
      <c r="F1025" s="57"/>
      <c r="G1025" s="58">
        <v>150.41</v>
      </c>
      <c r="H1025" s="59">
        <v>18049</v>
      </c>
    </row>
    <row r="1026" spans="1:8" s="74" customFormat="1" x14ac:dyDescent="0.25">
      <c r="A1026" s="61"/>
      <c r="B1026" s="62"/>
      <c r="C1026" s="63" t="s">
        <v>1002</v>
      </c>
      <c r="D1026" s="62" t="s">
        <v>418</v>
      </c>
      <c r="E1026" s="64">
        <v>80</v>
      </c>
      <c r="F1026" s="64"/>
      <c r="G1026" s="65">
        <v>118.85</v>
      </c>
      <c r="H1026" s="66">
        <v>14262</v>
      </c>
    </row>
    <row r="1027" spans="1:8" s="74" customFormat="1" x14ac:dyDescent="0.25">
      <c r="A1027" s="61"/>
      <c r="B1027" s="62"/>
      <c r="C1027" s="63" t="s">
        <v>419</v>
      </c>
      <c r="D1027" s="62" t="s">
        <v>418</v>
      </c>
      <c r="E1027" s="64">
        <v>8</v>
      </c>
      <c r="F1027" s="64"/>
      <c r="G1027" s="65">
        <v>33.47</v>
      </c>
      <c r="H1027" s="66">
        <v>4016</v>
      </c>
    </row>
    <row r="1028" spans="1:8" s="60" customFormat="1" x14ac:dyDescent="0.25">
      <c r="A1028" s="54"/>
      <c r="B1028" s="55"/>
      <c r="C1028" s="56" t="s">
        <v>420</v>
      </c>
      <c r="D1028" s="55"/>
      <c r="E1028" s="57"/>
      <c r="F1028" s="57"/>
      <c r="G1028" s="58">
        <v>451.81</v>
      </c>
      <c r="H1028" s="59">
        <v>54217</v>
      </c>
    </row>
    <row r="1029" spans="1:8" s="46" customFormat="1" ht="76.5" x14ac:dyDescent="0.25">
      <c r="A1029" s="41" t="s">
        <v>328</v>
      </c>
      <c r="B1029" s="42" t="s">
        <v>1003</v>
      </c>
      <c r="C1029" s="42" t="s">
        <v>1004</v>
      </c>
      <c r="D1029" s="43" t="s">
        <v>1005</v>
      </c>
      <c r="E1029" s="331">
        <v>55</v>
      </c>
      <c r="F1029" s="332"/>
      <c r="G1029" s="44">
        <v>2024.78</v>
      </c>
      <c r="H1029" s="45">
        <v>111363</v>
      </c>
    </row>
    <row r="1030" spans="1:8" s="53" customFormat="1" outlineLevel="1" x14ac:dyDescent="0.25">
      <c r="A1030" s="61" t="s">
        <v>1006</v>
      </c>
      <c r="B1030" s="62" t="s">
        <v>19</v>
      </c>
      <c r="C1030" s="63" t="s">
        <v>539</v>
      </c>
      <c r="D1030" s="62" t="s">
        <v>372</v>
      </c>
      <c r="E1030" s="64">
        <v>0.6</v>
      </c>
      <c r="F1030" s="64">
        <v>33</v>
      </c>
      <c r="G1030" s="65">
        <v>1562.4</v>
      </c>
      <c r="H1030" s="66">
        <v>51559</v>
      </c>
    </row>
    <row r="1031" spans="1:8" s="53" customFormat="1" outlineLevel="1" x14ac:dyDescent="0.25">
      <c r="A1031" s="61" t="s">
        <v>1007</v>
      </c>
      <c r="B1031" s="62" t="s">
        <v>26</v>
      </c>
      <c r="C1031" s="63" t="s">
        <v>374</v>
      </c>
      <c r="D1031" s="62" t="s">
        <v>372</v>
      </c>
      <c r="E1031" s="64">
        <v>4.2999999999999997E-2</v>
      </c>
      <c r="F1031" s="64">
        <v>2.3650000000000002</v>
      </c>
      <c r="G1031" s="65">
        <v>1504.8</v>
      </c>
      <c r="H1031" s="66">
        <v>3559</v>
      </c>
    </row>
    <row r="1032" spans="1:8" s="60" customFormat="1" x14ac:dyDescent="0.25">
      <c r="A1032" s="54"/>
      <c r="B1032" s="55"/>
      <c r="C1032" s="56" t="s">
        <v>375</v>
      </c>
      <c r="D1032" s="55"/>
      <c r="E1032" s="57"/>
      <c r="F1032" s="57"/>
      <c r="G1032" s="58">
        <v>1002.15</v>
      </c>
      <c r="H1032" s="59">
        <v>55118</v>
      </c>
    </row>
    <row r="1033" spans="1:8" s="53" customFormat="1" ht="36" outlineLevel="1" x14ac:dyDescent="0.25">
      <c r="A1033" s="61" t="s">
        <v>1008</v>
      </c>
      <c r="B1033" s="62" t="s">
        <v>391</v>
      </c>
      <c r="C1033" s="63" t="s">
        <v>392</v>
      </c>
      <c r="D1033" s="62" t="s">
        <v>379</v>
      </c>
      <c r="E1033" s="64">
        <v>4.2999999999999997E-2</v>
      </c>
      <c r="F1033" s="64">
        <v>2.3650000000000002</v>
      </c>
      <c r="G1033" s="65">
        <v>2630</v>
      </c>
      <c r="H1033" s="66">
        <v>6220</v>
      </c>
    </row>
    <row r="1034" spans="1:8" s="53" customFormat="1" outlineLevel="2" x14ac:dyDescent="0.25">
      <c r="A1034" s="67"/>
      <c r="B1034" s="68" t="s">
        <v>380</v>
      </c>
      <c r="C1034" s="69" t="s">
        <v>381</v>
      </c>
      <c r="D1034" s="70" t="s">
        <v>372</v>
      </c>
      <c r="E1034" s="71">
        <v>4.2999999999999997E-2</v>
      </c>
      <c r="F1034" s="71">
        <v>2.3650000000000002</v>
      </c>
      <c r="G1034" s="72">
        <v>1254</v>
      </c>
      <c r="H1034" s="73">
        <v>2965.71</v>
      </c>
    </row>
    <row r="1035" spans="1:8" s="60" customFormat="1" x14ac:dyDescent="0.25">
      <c r="A1035" s="54"/>
      <c r="B1035" s="55"/>
      <c r="C1035" s="56" t="s">
        <v>393</v>
      </c>
      <c r="D1035" s="55"/>
      <c r="E1035" s="57"/>
      <c r="F1035" s="57"/>
      <c r="G1035" s="58">
        <v>123.87</v>
      </c>
      <c r="H1035" s="59">
        <v>6813</v>
      </c>
    </row>
    <row r="1036" spans="1:8" s="53" customFormat="1" ht="36" outlineLevel="1" x14ac:dyDescent="0.25">
      <c r="A1036" s="61" t="s">
        <v>1009</v>
      </c>
      <c r="B1036" s="62" t="s">
        <v>1010</v>
      </c>
      <c r="C1036" s="63" t="s">
        <v>138</v>
      </c>
      <c r="D1036" s="62" t="s">
        <v>139</v>
      </c>
      <c r="E1036" s="64">
        <v>0.15</v>
      </c>
      <c r="F1036" s="64">
        <v>8.25</v>
      </c>
      <c r="G1036" s="65">
        <v>3969</v>
      </c>
      <c r="H1036" s="66">
        <v>32744</v>
      </c>
    </row>
    <row r="1037" spans="1:8" s="53" customFormat="1" ht="36" outlineLevel="1" x14ac:dyDescent="0.25">
      <c r="A1037" s="61" t="s">
        <v>1011</v>
      </c>
      <c r="B1037" s="62" t="s">
        <v>1012</v>
      </c>
      <c r="C1037" s="63" t="s">
        <v>168</v>
      </c>
      <c r="D1037" s="62" t="s">
        <v>169</v>
      </c>
      <c r="E1037" s="64">
        <v>0.26</v>
      </c>
      <c r="F1037" s="64">
        <v>14.3</v>
      </c>
      <c r="G1037" s="65">
        <v>1363</v>
      </c>
      <c r="H1037" s="66">
        <v>19491</v>
      </c>
    </row>
    <row r="1038" spans="1:8" s="53" customFormat="1" ht="36" outlineLevel="1" x14ac:dyDescent="0.25">
      <c r="A1038" s="61" t="s">
        <v>1013</v>
      </c>
      <c r="B1038" s="62" t="s">
        <v>1014</v>
      </c>
      <c r="C1038" s="63" t="s">
        <v>271</v>
      </c>
      <c r="D1038" s="62" t="s">
        <v>139</v>
      </c>
      <c r="E1038" s="64">
        <v>5.7000000000000002E-3</v>
      </c>
      <c r="F1038" s="64">
        <v>0.3135</v>
      </c>
      <c r="G1038" s="65">
        <v>2409</v>
      </c>
      <c r="H1038" s="66">
        <v>755</v>
      </c>
    </row>
    <row r="1039" spans="1:8" s="60" customFormat="1" x14ac:dyDescent="0.25">
      <c r="A1039" s="54"/>
      <c r="B1039" s="55"/>
      <c r="C1039" s="56" t="s">
        <v>416</v>
      </c>
      <c r="D1039" s="55"/>
      <c r="E1039" s="57"/>
      <c r="F1039" s="57"/>
      <c r="G1039" s="58">
        <v>963.46</v>
      </c>
      <c r="H1039" s="59">
        <v>52990</v>
      </c>
    </row>
    <row r="1040" spans="1:8" s="74" customFormat="1" x14ac:dyDescent="0.25">
      <c r="A1040" s="61"/>
      <c r="B1040" s="62"/>
      <c r="C1040" s="63" t="s">
        <v>1015</v>
      </c>
      <c r="D1040" s="62" t="s">
        <v>418</v>
      </c>
      <c r="E1040" s="64">
        <v>76</v>
      </c>
      <c r="F1040" s="64"/>
      <c r="G1040" s="65">
        <v>761.63</v>
      </c>
      <c r="H1040" s="66">
        <v>41890</v>
      </c>
    </row>
    <row r="1041" spans="1:8" s="74" customFormat="1" x14ac:dyDescent="0.25">
      <c r="A1041" s="61"/>
      <c r="B1041" s="62"/>
      <c r="C1041" s="63" t="s">
        <v>419</v>
      </c>
      <c r="D1041" s="62" t="s">
        <v>418</v>
      </c>
      <c r="E1041" s="64">
        <v>8</v>
      </c>
      <c r="F1041" s="64"/>
      <c r="G1041" s="65">
        <v>222.91</v>
      </c>
      <c r="H1041" s="66">
        <v>12260</v>
      </c>
    </row>
    <row r="1042" spans="1:8" s="60" customFormat="1" x14ac:dyDescent="0.25">
      <c r="A1042" s="54"/>
      <c r="B1042" s="55"/>
      <c r="C1042" s="56" t="s">
        <v>420</v>
      </c>
      <c r="D1042" s="55"/>
      <c r="E1042" s="57"/>
      <c r="F1042" s="57"/>
      <c r="G1042" s="58">
        <v>3009.32</v>
      </c>
      <c r="H1042" s="59">
        <v>165513</v>
      </c>
    </row>
    <row r="1043" spans="1:8" s="46" customFormat="1" ht="76.5" x14ac:dyDescent="0.25">
      <c r="A1043" s="41" t="s">
        <v>331</v>
      </c>
      <c r="B1043" s="42" t="s">
        <v>1016</v>
      </c>
      <c r="C1043" s="42" t="s">
        <v>38</v>
      </c>
      <c r="D1043" s="43" t="s">
        <v>22</v>
      </c>
      <c r="E1043" s="331">
        <v>60.5</v>
      </c>
      <c r="F1043" s="332"/>
      <c r="G1043" s="44">
        <v>8829</v>
      </c>
      <c r="H1043" s="45">
        <v>534155</v>
      </c>
    </row>
    <row r="1044" spans="1:8" s="74" customFormat="1" x14ac:dyDescent="0.25">
      <c r="A1044" s="61"/>
      <c r="B1044" s="62"/>
      <c r="C1044" s="63" t="s">
        <v>419</v>
      </c>
      <c r="D1044" s="62" t="s">
        <v>418</v>
      </c>
      <c r="E1044" s="64">
        <v>8</v>
      </c>
      <c r="F1044" s="64"/>
      <c r="G1044" s="65">
        <v>706.32</v>
      </c>
      <c r="H1044" s="66">
        <v>42732</v>
      </c>
    </row>
    <row r="1045" spans="1:8" s="60" customFormat="1" ht="13.5" thickBot="1" x14ac:dyDescent="0.3">
      <c r="A1045" s="54"/>
      <c r="B1045" s="55"/>
      <c r="C1045" s="56" t="s">
        <v>420</v>
      </c>
      <c r="D1045" s="55"/>
      <c r="E1045" s="57"/>
      <c r="F1045" s="57"/>
      <c r="G1045" s="58">
        <v>9535.32</v>
      </c>
      <c r="H1045" s="59">
        <v>576887</v>
      </c>
    </row>
    <row r="1046" spans="1:8" s="25" customFormat="1" ht="13.5" thickTop="1" x14ac:dyDescent="0.25">
      <c r="A1046" s="328" t="s">
        <v>1017</v>
      </c>
      <c r="B1046" s="329"/>
      <c r="C1046" s="330"/>
      <c r="D1046" s="81" t="s">
        <v>1018</v>
      </c>
      <c r="E1046" s="82"/>
      <c r="F1046" s="82"/>
      <c r="G1046" s="83"/>
      <c r="H1046" s="84">
        <v>44168819</v>
      </c>
    </row>
    <row r="1047" spans="1:8" s="25" customFormat="1" x14ac:dyDescent="0.25">
      <c r="A1047" s="85"/>
      <c r="B1047" s="86"/>
      <c r="C1047" s="87" t="s">
        <v>1019</v>
      </c>
      <c r="D1047" s="88"/>
      <c r="E1047" s="89"/>
      <c r="F1047" s="89"/>
      <c r="G1047" s="89"/>
      <c r="H1047" s="90"/>
    </row>
    <row r="1048" spans="1:8" s="25" customFormat="1" x14ac:dyDescent="0.25">
      <c r="A1048" s="91"/>
      <c r="B1048" s="326" t="s">
        <v>1020</v>
      </c>
      <c r="C1048" s="327"/>
      <c r="D1048" s="92" t="s">
        <v>1018</v>
      </c>
      <c r="E1048" s="93"/>
      <c r="F1048" s="93"/>
      <c r="G1048" s="94"/>
      <c r="H1048" s="95">
        <v>22606303</v>
      </c>
    </row>
    <row r="1049" spans="1:8" s="25" customFormat="1" x14ac:dyDescent="0.25">
      <c r="A1049" s="91"/>
      <c r="B1049" s="326" t="s">
        <v>423</v>
      </c>
      <c r="C1049" s="327"/>
      <c r="D1049" s="92" t="s">
        <v>1018</v>
      </c>
      <c r="E1049" s="93"/>
      <c r="F1049" s="93"/>
      <c r="G1049" s="94"/>
      <c r="H1049" s="95">
        <v>270577</v>
      </c>
    </row>
    <row r="1050" spans="1:8" s="25" customFormat="1" x14ac:dyDescent="0.25">
      <c r="A1050" s="91"/>
      <c r="B1050" s="326" t="s">
        <v>1021</v>
      </c>
      <c r="C1050" s="327"/>
      <c r="D1050" s="92" t="s">
        <v>1018</v>
      </c>
      <c r="E1050" s="93"/>
      <c r="F1050" s="93"/>
      <c r="G1050" s="94"/>
      <c r="H1050" s="95">
        <v>22876880</v>
      </c>
    </row>
    <row r="1051" spans="1:8" s="25" customFormat="1" x14ac:dyDescent="0.25">
      <c r="A1051" s="91"/>
      <c r="B1051" s="326" t="s">
        <v>1022</v>
      </c>
      <c r="C1051" s="327"/>
      <c r="D1051" s="92" t="s">
        <v>1018</v>
      </c>
      <c r="E1051" s="93"/>
      <c r="F1051" s="93"/>
      <c r="G1051" s="94"/>
      <c r="H1051" s="95">
        <v>157978</v>
      </c>
    </row>
    <row r="1052" spans="1:8" s="25" customFormat="1" x14ac:dyDescent="0.25">
      <c r="A1052" s="91"/>
      <c r="B1052" s="326" t="s">
        <v>1023</v>
      </c>
      <c r="C1052" s="327"/>
      <c r="D1052" s="92" t="s">
        <v>1018</v>
      </c>
      <c r="E1052" s="93"/>
      <c r="F1052" s="93"/>
      <c r="G1052" s="94"/>
      <c r="H1052" s="95">
        <v>14879</v>
      </c>
    </row>
    <row r="1053" spans="1:8" s="25" customFormat="1" x14ac:dyDescent="0.25">
      <c r="A1053" s="91"/>
      <c r="B1053" s="326" t="s">
        <v>1024</v>
      </c>
      <c r="C1053" s="327"/>
      <c r="D1053" s="92" t="s">
        <v>1018</v>
      </c>
      <c r="E1053" s="93"/>
      <c r="F1053" s="93"/>
      <c r="G1053" s="94"/>
      <c r="H1053" s="95">
        <v>131179</v>
      </c>
    </row>
    <row r="1054" spans="1:8" s="25" customFormat="1" x14ac:dyDescent="0.25">
      <c r="A1054" s="91"/>
      <c r="B1054" s="86"/>
      <c r="C1054" s="96" t="s">
        <v>1025</v>
      </c>
      <c r="D1054" s="92" t="s">
        <v>1018</v>
      </c>
      <c r="E1054" s="93"/>
      <c r="F1054" s="93"/>
      <c r="G1054" s="94"/>
      <c r="H1054" s="95">
        <v>91362</v>
      </c>
    </row>
    <row r="1055" spans="1:8" s="25" customFormat="1" x14ac:dyDescent="0.25">
      <c r="A1055" s="91"/>
      <c r="B1055" s="86"/>
      <c r="C1055" s="96" t="s">
        <v>1026</v>
      </c>
      <c r="D1055" s="92" t="s">
        <v>1018</v>
      </c>
      <c r="E1055" s="93"/>
      <c r="F1055" s="93"/>
      <c r="G1055" s="94"/>
      <c r="H1055" s="95">
        <v>19947</v>
      </c>
    </row>
    <row r="1056" spans="1:8" s="25" customFormat="1" x14ac:dyDescent="0.25">
      <c r="A1056" s="91"/>
      <c r="B1056" s="326" t="s">
        <v>1027</v>
      </c>
      <c r="C1056" s="327"/>
      <c r="D1056" s="92" t="s">
        <v>1018</v>
      </c>
      <c r="E1056" s="93"/>
      <c r="F1056" s="93"/>
      <c r="G1056" s="94"/>
      <c r="H1056" s="95">
        <v>269288</v>
      </c>
    </row>
    <row r="1057" spans="1:8" s="25" customFormat="1" x14ac:dyDescent="0.25">
      <c r="A1057" s="91"/>
      <c r="B1057" s="86"/>
      <c r="C1057" s="96" t="s">
        <v>1028</v>
      </c>
      <c r="D1057" s="92" t="s">
        <v>1029</v>
      </c>
      <c r="E1057" s="93"/>
      <c r="F1057" s="93"/>
      <c r="G1057" s="94"/>
      <c r="H1057" s="95">
        <v>88</v>
      </c>
    </row>
    <row r="1058" spans="1:8" s="25" customFormat="1" x14ac:dyDescent="0.25">
      <c r="A1058" s="91"/>
      <c r="B1058" s="86"/>
      <c r="C1058" s="96" t="s">
        <v>1030</v>
      </c>
      <c r="D1058" s="92" t="s">
        <v>1018</v>
      </c>
      <c r="E1058" s="93"/>
      <c r="F1058" s="93"/>
      <c r="G1058" s="94"/>
      <c r="H1058" s="95">
        <v>131179</v>
      </c>
    </row>
    <row r="1059" spans="1:8" s="25" customFormat="1" x14ac:dyDescent="0.25">
      <c r="A1059" s="91"/>
      <c r="B1059" s="326" t="s">
        <v>1031</v>
      </c>
      <c r="C1059" s="327"/>
      <c r="D1059" s="92" t="s">
        <v>1018</v>
      </c>
      <c r="E1059" s="93"/>
      <c r="F1059" s="93"/>
      <c r="G1059" s="94"/>
      <c r="H1059" s="95">
        <v>992528</v>
      </c>
    </row>
    <row r="1060" spans="1:8" s="25" customFormat="1" x14ac:dyDescent="0.25">
      <c r="A1060" s="91"/>
      <c r="B1060" s="326" t="s">
        <v>1023</v>
      </c>
      <c r="C1060" s="327"/>
      <c r="D1060" s="92" t="s">
        <v>1018</v>
      </c>
      <c r="E1060" s="93"/>
      <c r="F1060" s="93"/>
      <c r="G1060" s="94"/>
      <c r="H1060" s="95">
        <v>76226</v>
      </c>
    </row>
    <row r="1061" spans="1:8" s="25" customFormat="1" x14ac:dyDescent="0.25">
      <c r="A1061" s="91"/>
      <c r="B1061" s="326" t="s">
        <v>1024</v>
      </c>
      <c r="C1061" s="327"/>
      <c r="D1061" s="92" t="s">
        <v>1018</v>
      </c>
      <c r="E1061" s="93"/>
      <c r="F1061" s="93"/>
      <c r="G1061" s="94"/>
      <c r="H1061" s="95">
        <v>79031</v>
      </c>
    </row>
    <row r="1062" spans="1:8" s="25" customFormat="1" x14ac:dyDescent="0.25">
      <c r="A1062" s="91"/>
      <c r="B1062" s="326" t="s">
        <v>1032</v>
      </c>
      <c r="C1062" s="327"/>
      <c r="D1062" s="92" t="s">
        <v>1018</v>
      </c>
      <c r="E1062" s="93"/>
      <c r="F1062" s="93"/>
      <c r="G1062" s="94"/>
      <c r="H1062" s="95">
        <v>833704</v>
      </c>
    </row>
    <row r="1063" spans="1:8" s="25" customFormat="1" x14ac:dyDescent="0.25">
      <c r="A1063" s="91"/>
      <c r="B1063" s="86"/>
      <c r="C1063" s="96" t="s">
        <v>1025</v>
      </c>
      <c r="D1063" s="92" t="s">
        <v>1018</v>
      </c>
      <c r="E1063" s="93"/>
      <c r="F1063" s="93"/>
      <c r="G1063" s="94"/>
      <c r="H1063" s="95">
        <v>60351</v>
      </c>
    </row>
    <row r="1064" spans="1:8" s="25" customFormat="1" x14ac:dyDescent="0.25">
      <c r="A1064" s="91"/>
      <c r="B1064" s="86"/>
      <c r="C1064" s="96" t="s">
        <v>1026</v>
      </c>
      <c r="D1064" s="92" t="s">
        <v>1018</v>
      </c>
      <c r="E1064" s="93"/>
      <c r="F1064" s="93"/>
      <c r="G1064" s="94"/>
      <c r="H1064" s="95">
        <v>84230</v>
      </c>
    </row>
    <row r="1065" spans="1:8" s="25" customFormat="1" x14ac:dyDescent="0.25">
      <c r="A1065" s="91"/>
      <c r="B1065" s="326" t="s">
        <v>1033</v>
      </c>
      <c r="C1065" s="327"/>
      <c r="D1065" s="92" t="s">
        <v>1018</v>
      </c>
      <c r="E1065" s="93"/>
      <c r="F1065" s="93"/>
      <c r="G1065" s="94"/>
      <c r="H1065" s="95">
        <v>1137108</v>
      </c>
    </row>
    <row r="1066" spans="1:8" s="25" customFormat="1" x14ac:dyDescent="0.25">
      <c r="A1066" s="91"/>
      <c r="B1066" s="86"/>
      <c r="C1066" s="96" t="s">
        <v>1028</v>
      </c>
      <c r="D1066" s="92" t="s">
        <v>1029</v>
      </c>
      <c r="E1066" s="93"/>
      <c r="F1066" s="93"/>
      <c r="G1066" s="94"/>
      <c r="H1066" s="95">
        <v>52</v>
      </c>
    </row>
    <row r="1067" spans="1:8" s="25" customFormat="1" x14ac:dyDescent="0.25">
      <c r="A1067" s="91"/>
      <c r="B1067" s="86"/>
      <c r="C1067" s="96" t="s">
        <v>1030</v>
      </c>
      <c r="D1067" s="92" t="s">
        <v>1018</v>
      </c>
      <c r="E1067" s="93"/>
      <c r="F1067" s="93"/>
      <c r="G1067" s="94"/>
      <c r="H1067" s="95">
        <v>79031</v>
      </c>
    </row>
    <row r="1068" spans="1:8" s="25" customFormat="1" x14ac:dyDescent="0.25">
      <c r="A1068" s="91"/>
      <c r="B1068" s="326" t="s">
        <v>1034</v>
      </c>
      <c r="C1068" s="327"/>
      <c r="D1068" s="92" t="s">
        <v>1018</v>
      </c>
      <c r="E1068" s="93"/>
      <c r="F1068" s="93"/>
      <c r="G1068" s="94"/>
      <c r="H1068" s="95">
        <v>20412010</v>
      </c>
    </row>
    <row r="1069" spans="1:8" s="25" customFormat="1" x14ac:dyDescent="0.25">
      <c r="A1069" s="91"/>
      <c r="B1069" s="326" t="s">
        <v>1023</v>
      </c>
      <c r="C1069" s="327"/>
      <c r="D1069" s="92" t="s">
        <v>1018</v>
      </c>
      <c r="E1069" s="93"/>
      <c r="F1069" s="93"/>
      <c r="G1069" s="94"/>
      <c r="H1069" s="95">
        <v>12654877</v>
      </c>
    </row>
    <row r="1070" spans="1:8" s="25" customFormat="1" x14ac:dyDescent="0.25">
      <c r="A1070" s="91"/>
      <c r="B1070" s="326" t="s">
        <v>1024</v>
      </c>
      <c r="C1070" s="327"/>
      <c r="D1070" s="92" t="s">
        <v>1018</v>
      </c>
      <c r="E1070" s="93"/>
      <c r="F1070" s="93"/>
      <c r="G1070" s="94"/>
      <c r="H1070" s="95">
        <v>2831054</v>
      </c>
    </row>
    <row r="1071" spans="1:8" s="25" customFormat="1" x14ac:dyDescent="0.25">
      <c r="A1071" s="91"/>
      <c r="B1071" s="326" t="s">
        <v>1032</v>
      </c>
      <c r="C1071" s="327"/>
      <c r="D1071" s="92" t="s">
        <v>1018</v>
      </c>
      <c r="E1071" s="93"/>
      <c r="F1071" s="93"/>
      <c r="G1071" s="94"/>
      <c r="H1071" s="95">
        <v>4863346</v>
      </c>
    </row>
    <row r="1072" spans="1:8" s="25" customFormat="1" x14ac:dyDescent="0.25">
      <c r="A1072" s="91"/>
      <c r="B1072" s="326" t="s">
        <v>1035</v>
      </c>
      <c r="C1072" s="327"/>
      <c r="D1072" s="92" t="s">
        <v>1018</v>
      </c>
      <c r="E1072" s="93"/>
      <c r="F1072" s="93"/>
      <c r="G1072" s="94"/>
      <c r="H1072" s="95">
        <v>132742</v>
      </c>
    </row>
    <row r="1073" spans="1:8" s="25" customFormat="1" x14ac:dyDescent="0.25">
      <c r="A1073" s="91"/>
      <c r="B1073" s="86"/>
      <c r="C1073" s="96" t="s">
        <v>1025</v>
      </c>
      <c r="D1073" s="92" t="s">
        <v>1018</v>
      </c>
      <c r="E1073" s="93"/>
      <c r="F1073" s="93"/>
      <c r="G1073" s="94"/>
      <c r="H1073" s="95">
        <v>2774433</v>
      </c>
    </row>
    <row r="1074" spans="1:8" s="25" customFormat="1" x14ac:dyDescent="0.25">
      <c r="A1074" s="91"/>
      <c r="B1074" s="86"/>
      <c r="C1074" s="96" t="s">
        <v>1026</v>
      </c>
      <c r="D1074" s="92" t="s">
        <v>1018</v>
      </c>
      <c r="E1074" s="93"/>
      <c r="F1074" s="93"/>
      <c r="G1074" s="94"/>
      <c r="H1074" s="95">
        <v>1854915</v>
      </c>
    </row>
    <row r="1075" spans="1:8" s="25" customFormat="1" x14ac:dyDescent="0.25">
      <c r="A1075" s="91"/>
      <c r="B1075" s="326" t="s">
        <v>1036</v>
      </c>
      <c r="C1075" s="327"/>
      <c r="D1075" s="92" t="s">
        <v>1018</v>
      </c>
      <c r="E1075" s="93"/>
      <c r="F1075" s="93"/>
      <c r="G1075" s="94"/>
      <c r="H1075" s="95">
        <v>25041359</v>
      </c>
    </row>
    <row r="1076" spans="1:8" s="25" customFormat="1" x14ac:dyDescent="0.25">
      <c r="A1076" s="91"/>
      <c r="B1076" s="86"/>
      <c r="C1076" s="96" t="s">
        <v>1028</v>
      </c>
      <c r="D1076" s="92" t="s">
        <v>1029</v>
      </c>
      <c r="E1076" s="93"/>
      <c r="F1076" s="93"/>
      <c r="G1076" s="94"/>
      <c r="H1076" s="95">
        <v>2082</v>
      </c>
    </row>
    <row r="1077" spans="1:8" s="25" customFormat="1" x14ac:dyDescent="0.25">
      <c r="A1077" s="91"/>
      <c r="B1077" s="86"/>
      <c r="C1077" s="96" t="s">
        <v>1030</v>
      </c>
      <c r="D1077" s="92" t="s">
        <v>1018</v>
      </c>
      <c r="E1077" s="93"/>
      <c r="F1077" s="93"/>
      <c r="G1077" s="94"/>
      <c r="H1077" s="95">
        <v>2831054</v>
      </c>
    </row>
    <row r="1078" spans="1:8" s="25" customFormat="1" x14ac:dyDescent="0.25">
      <c r="A1078" s="91"/>
      <c r="B1078" s="86"/>
      <c r="C1078" s="96" t="s">
        <v>1037</v>
      </c>
      <c r="D1078" s="92" t="s">
        <v>1018</v>
      </c>
      <c r="E1078" s="93"/>
      <c r="F1078" s="93"/>
      <c r="G1078" s="94"/>
      <c r="H1078" s="95">
        <v>49324635</v>
      </c>
    </row>
    <row r="1079" spans="1:8" s="25" customFormat="1" x14ac:dyDescent="0.25">
      <c r="A1079" s="91"/>
      <c r="B1079" s="86"/>
      <c r="C1079" s="96" t="s">
        <v>1028</v>
      </c>
      <c r="D1079" s="92" t="s">
        <v>1029</v>
      </c>
      <c r="E1079" s="93"/>
      <c r="F1079" s="93"/>
      <c r="G1079" s="94"/>
      <c r="H1079" s="95">
        <v>2223</v>
      </c>
    </row>
    <row r="1080" spans="1:8" s="25" customFormat="1" ht="13.5" thickBot="1" x14ac:dyDescent="0.3">
      <c r="A1080" s="91"/>
      <c r="B1080" s="86"/>
      <c r="C1080" s="96" t="s">
        <v>1030</v>
      </c>
      <c r="D1080" s="92" t="s">
        <v>1018</v>
      </c>
      <c r="E1080" s="93"/>
      <c r="F1080" s="93"/>
      <c r="G1080" s="94"/>
      <c r="H1080" s="95">
        <v>3041264</v>
      </c>
    </row>
    <row r="1081" spans="1:8" s="25" customFormat="1" ht="13.5" thickTop="1" x14ac:dyDescent="0.25">
      <c r="A1081" s="328" t="s">
        <v>1038</v>
      </c>
      <c r="B1081" s="329"/>
      <c r="C1081" s="330"/>
      <c r="D1081" s="81"/>
      <c r="E1081" s="82"/>
      <c r="F1081" s="82"/>
      <c r="G1081" s="83"/>
      <c r="H1081" s="84"/>
    </row>
    <row r="1082" spans="1:8" s="25" customFormat="1" x14ac:dyDescent="0.25">
      <c r="A1082" s="91"/>
      <c r="B1082" s="326" t="s">
        <v>1039</v>
      </c>
      <c r="C1082" s="327"/>
      <c r="D1082" s="92" t="s">
        <v>1018</v>
      </c>
      <c r="E1082" s="93"/>
      <c r="F1082" s="93"/>
      <c r="G1082" s="94"/>
      <c r="H1082" s="95">
        <v>44439396</v>
      </c>
    </row>
    <row r="1083" spans="1:8" s="25" customFormat="1" x14ac:dyDescent="0.25">
      <c r="A1083" s="91"/>
      <c r="B1083" s="326" t="s">
        <v>1040</v>
      </c>
      <c r="C1083" s="327"/>
      <c r="D1083" s="92"/>
      <c r="E1083" s="93"/>
      <c r="F1083" s="93"/>
      <c r="G1083" s="94"/>
      <c r="H1083" s="95"/>
    </row>
    <row r="1084" spans="1:8" s="25" customFormat="1" x14ac:dyDescent="0.25">
      <c r="A1084" s="91"/>
      <c r="B1084" s="86"/>
      <c r="C1084" s="96" t="s">
        <v>1041</v>
      </c>
      <c r="D1084" s="92" t="s">
        <v>1018</v>
      </c>
      <c r="E1084" s="93"/>
      <c r="F1084" s="93"/>
      <c r="G1084" s="94"/>
      <c r="H1084" s="95">
        <v>2992076</v>
      </c>
    </row>
    <row r="1085" spans="1:8" s="25" customFormat="1" x14ac:dyDescent="0.25">
      <c r="A1085" s="91"/>
      <c r="B1085" s="86"/>
      <c r="C1085" s="96" t="s">
        <v>1042</v>
      </c>
      <c r="D1085" s="92" t="s">
        <v>1018</v>
      </c>
      <c r="E1085" s="93"/>
      <c r="F1085" s="93"/>
      <c r="G1085" s="94"/>
      <c r="H1085" s="95">
        <v>127407</v>
      </c>
    </row>
    <row r="1086" spans="1:8" s="25" customFormat="1" x14ac:dyDescent="0.25">
      <c r="A1086" s="91"/>
      <c r="B1086" s="86"/>
      <c r="C1086" s="96" t="s">
        <v>1043</v>
      </c>
      <c r="D1086" s="92" t="s">
        <v>1018</v>
      </c>
      <c r="E1086" s="93"/>
      <c r="F1086" s="93"/>
      <c r="G1086" s="94"/>
      <c r="H1086" s="95">
        <v>49188</v>
      </c>
    </row>
    <row r="1087" spans="1:8" s="25" customFormat="1" x14ac:dyDescent="0.25">
      <c r="A1087" s="91"/>
      <c r="B1087" s="86"/>
      <c r="C1087" s="96" t="s">
        <v>1044</v>
      </c>
      <c r="D1087" s="92" t="s">
        <v>1018</v>
      </c>
      <c r="E1087" s="93"/>
      <c r="F1087" s="93"/>
      <c r="G1087" s="94"/>
      <c r="H1087" s="95">
        <v>18443032</v>
      </c>
    </row>
    <row r="1088" spans="1:8" s="25" customFormat="1" x14ac:dyDescent="0.25">
      <c r="A1088" s="91"/>
      <c r="B1088" s="86"/>
      <c r="C1088" s="96" t="s">
        <v>1045</v>
      </c>
      <c r="D1088" s="92" t="s">
        <v>1018</v>
      </c>
      <c r="E1088" s="93"/>
      <c r="F1088" s="93"/>
      <c r="G1088" s="94"/>
      <c r="H1088" s="95">
        <v>0</v>
      </c>
    </row>
    <row r="1089" spans="1:8" s="25" customFormat="1" x14ac:dyDescent="0.25">
      <c r="A1089" s="91"/>
      <c r="B1089" s="86"/>
      <c r="C1089" s="96" t="s">
        <v>1046</v>
      </c>
      <c r="D1089" s="92" t="s">
        <v>1018</v>
      </c>
      <c r="E1089" s="93"/>
      <c r="F1089" s="93"/>
      <c r="G1089" s="94"/>
      <c r="H1089" s="95">
        <v>22876880</v>
      </c>
    </row>
    <row r="1090" spans="1:8" s="25" customFormat="1" x14ac:dyDescent="0.25">
      <c r="A1090" s="91"/>
      <c r="B1090" s="326" t="s">
        <v>1047</v>
      </c>
      <c r="C1090" s="327"/>
      <c r="D1090" s="92" t="s">
        <v>1018</v>
      </c>
      <c r="E1090" s="93"/>
      <c r="F1090" s="93"/>
      <c r="G1090" s="94"/>
      <c r="H1090" s="95">
        <v>2926146</v>
      </c>
    </row>
    <row r="1091" spans="1:8" s="25" customFormat="1" x14ac:dyDescent="0.25">
      <c r="A1091" s="91"/>
      <c r="B1091" s="326" t="s">
        <v>1048</v>
      </c>
      <c r="C1091" s="327"/>
      <c r="D1091" s="92" t="s">
        <v>1018</v>
      </c>
      <c r="E1091" s="93"/>
      <c r="F1091" s="93"/>
      <c r="G1091" s="94"/>
      <c r="H1091" s="95">
        <v>47365542</v>
      </c>
    </row>
    <row r="1092" spans="1:8" s="25" customFormat="1" x14ac:dyDescent="0.25">
      <c r="A1092" s="91"/>
      <c r="B1092" s="326" t="s">
        <v>1049</v>
      </c>
      <c r="C1092" s="327"/>
      <c r="D1092" s="92" t="s">
        <v>1018</v>
      </c>
      <c r="E1092" s="93"/>
      <c r="F1092" s="93"/>
      <c r="G1092" s="94"/>
      <c r="H1092" s="95">
        <v>1959093</v>
      </c>
    </row>
    <row r="1093" spans="1:8" s="25" customFormat="1" x14ac:dyDescent="0.25">
      <c r="A1093" s="91"/>
      <c r="B1093" s="326" t="s">
        <v>1050</v>
      </c>
      <c r="C1093" s="327"/>
      <c r="D1093" s="92" t="s">
        <v>1018</v>
      </c>
      <c r="E1093" s="93"/>
      <c r="F1093" s="93"/>
      <c r="G1093" s="94"/>
      <c r="H1093" s="95">
        <v>49324635</v>
      </c>
    </row>
    <row r="1094" spans="1:8" s="25" customFormat="1" x14ac:dyDescent="0.25">
      <c r="A1094" s="324"/>
      <c r="B1094" s="324"/>
      <c r="C1094" s="324"/>
      <c r="D1094" s="324"/>
      <c r="E1094" s="324"/>
      <c r="F1094" s="324"/>
      <c r="G1094" s="324"/>
      <c r="H1094" s="324"/>
    </row>
    <row r="1095" spans="1:8" s="25" customFormat="1" x14ac:dyDescent="0.25">
      <c r="A1095" s="97"/>
      <c r="B1095" s="325" t="s">
        <v>1051</v>
      </c>
      <c r="C1095" s="325"/>
      <c r="D1095" s="325" t="s">
        <v>1052</v>
      </c>
      <c r="E1095" s="325"/>
      <c r="F1095" s="325"/>
      <c r="G1095" s="325"/>
      <c r="H1095" s="325"/>
    </row>
  </sheetData>
  <mergeCells count="157">
    <mergeCell ref="C2:G2"/>
    <mergeCell ref="C3:G3"/>
    <mergeCell ref="E4:F4"/>
    <mergeCell ref="G4:H4"/>
    <mergeCell ref="D5:H5"/>
    <mergeCell ref="C7:G7"/>
    <mergeCell ref="C9:H9"/>
    <mergeCell ref="D11:G11"/>
    <mergeCell ref="D12:G12"/>
    <mergeCell ref="D13:G13"/>
    <mergeCell ref="A14:G14"/>
    <mergeCell ref="A15:A17"/>
    <mergeCell ref="B15:B17"/>
    <mergeCell ref="C15:C17"/>
    <mergeCell ref="D15:D17"/>
    <mergeCell ref="E15:F15"/>
    <mergeCell ref="A20:H20"/>
    <mergeCell ref="E21:F21"/>
    <mergeCell ref="E49:F49"/>
    <mergeCell ref="E53:F53"/>
    <mergeCell ref="E57:F57"/>
    <mergeCell ref="E85:F85"/>
    <mergeCell ref="G15:H15"/>
    <mergeCell ref="E16:E17"/>
    <mergeCell ref="F16:F17"/>
    <mergeCell ref="G16:G17"/>
    <mergeCell ref="H16:H17"/>
    <mergeCell ref="A19:H19"/>
    <mergeCell ref="E160:F160"/>
    <mergeCell ref="E178:F178"/>
    <mergeCell ref="E182:F182"/>
    <mergeCell ref="E198:F198"/>
    <mergeCell ref="E201:F201"/>
    <mergeCell ref="E214:F214"/>
    <mergeCell ref="E89:F89"/>
    <mergeCell ref="E108:F108"/>
    <mergeCell ref="E112:F112"/>
    <mergeCell ref="E132:F132"/>
    <mergeCell ref="E136:F136"/>
    <mergeCell ref="E156:F156"/>
    <mergeCell ref="E271:F271"/>
    <mergeCell ref="E288:F288"/>
    <mergeCell ref="E291:F291"/>
    <mergeCell ref="E304:F304"/>
    <mergeCell ref="E307:F307"/>
    <mergeCell ref="E324:F324"/>
    <mergeCell ref="E217:F217"/>
    <mergeCell ref="E220:F220"/>
    <mergeCell ref="E234:F234"/>
    <mergeCell ref="E252:F252"/>
    <mergeCell ref="E255:F255"/>
    <mergeCell ref="E268:F268"/>
    <mergeCell ref="E357:F357"/>
    <mergeCell ref="E376:F376"/>
    <mergeCell ref="E390:F390"/>
    <mergeCell ref="E391:F391"/>
    <mergeCell ref="E416:F416"/>
    <mergeCell ref="E441:F441"/>
    <mergeCell ref="E327:F327"/>
    <mergeCell ref="E330:F330"/>
    <mergeCell ref="E333:F333"/>
    <mergeCell ref="E336:F336"/>
    <mergeCell ref="E351:F351"/>
    <mergeCell ref="E354:F354"/>
    <mergeCell ref="E607:F607"/>
    <mergeCell ref="E631:F631"/>
    <mergeCell ref="E652:F652"/>
    <mergeCell ref="E655:F655"/>
    <mergeCell ref="E673:F673"/>
    <mergeCell ref="E676:F676"/>
    <mergeCell ref="E466:F466"/>
    <mergeCell ref="E489:F489"/>
    <mergeCell ref="E512:F512"/>
    <mergeCell ref="E535:F535"/>
    <mergeCell ref="E558:F558"/>
    <mergeCell ref="E583:F583"/>
    <mergeCell ref="E738:F738"/>
    <mergeCell ref="E755:F755"/>
    <mergeCell ref="E758:F758"/>
    <mergeCell ref="E761:F761"/>
    <mergeCell ref="E778:F778"/>
    <mergeCell ref="E781:F781"/>
    <mergeCell ref="E679:F679"/>
    <mergeCell ref="E682:F682"/>
    <mergeCell ref="E685:F685"/>
    <mergeCell ref="E701:F701"/>
    <mergeCell ref="E717:F717"/>
    <mergeCell ref="E735:F735"/>
    <mergeCell ref="E826:F826"/>
    <mergeCell ref="E829:F829"/>
    <mergeCell ref="E844:F844"/>
    <mergeCell ref="E847:F847"/>
    <mergeCell ref="E865:F865"/>
    <mergeCell ref="E868:F868"/>
    <mergeCell ref="E784:F784"/>
    <mergeCell ref="E799:F799"/>
    <mergeCell ref="E802:F802"/>
    <mergeCell ref="E805:F805"/>
    <mergeCell ref="E808:F808"/>
    <mergeCell ref="E823:F823"/>
    <mergeCell ref="E904:F904"/>
    <mergeCell ref="E907:F907"/>
    <mergeCell ref="E910:F910"/>
    <mergeCell ref="E913:F913"/>
    <mergeCell ref="E916:F916"/>
    <mergeCell ref="E919:F919"/>
    <mergeCell ref="E871:F871"/>
    <mergeCell ref="E874:F874"/>
    <mergeCell ref="E877:F877"/>
    <mergeCell ref="E895:F895"/>
    <mergeCell ref="E898:F898"/>
    <mergeCell ref="E901:F901"/>
    <mergeCell ref="E976:F976"/>
    <mergeCell ref="E979:F979"/>
    <mergeCell ref="E982:F982"/>
    <mergeCell ref="E985:F985"/>
    <mergeCell ref="E988:F988"/>
    <mergeCell ref="E991:F991"/>
    <mergeCell ref="E934:F934"/>
    <mergeCell ref="E937:F937"/>
    <mergeCell ref="E952:F952"/>
    <mergeCell ref="E955:F955"/>
    <mergeCell ref="E970:F970"/>
    <mergeCell ref="E973:F973"/>
    <mergeCell ref="B1049:C1049"/>
    <mergeCell ref="B1050:C1050"/>
    <mergeCell ref="B1051:C1051"/>
    <mergeCell ref="B1052:C1052"/>
    <mergeCell ref="B1053:C1053"/>
    <mergeCell ref="B1056:C1056"/>
    <mergeCell ref="E994:F994"/>
    <mergeCell ref="E1013:F1013"/>
    <mergeCell ref="E1029:F1029"/>
    <mergeCell ref="E1043:F1043"/>
    <mergeCell ref="A1046:C1046"/>
    <mergeCell ref="B1048:C1048"/>
    <mergeCell ref="B1069:C1069"/>
    <mergeCell ref="B1070:C1070"/>
    <mergeCell ref="B1071:C1071"/>
    <mergeCell ref="B1072:C1072"/>
    <mergeCell ref="B1075:C1075"/>
    <mergeCell ref="A1081:C1081"/>
    <mergeCell ref="B1059:C1059"/>
    <mergeCell ref="B1060:C1060"/>
    <mergeCell ref="B1061:C1061"/>
    <mergeCell ref="B1062:C1062"/>
    <mergeCell ref="B1065:C1065"/>
    <mergeCell ref="B1068:C1068"/>
    <mergeCell ref="A1094:H1094"/>
    <mergeCell ref="B1095:C1095"/>
    <mergeCell ref="D1095:H1095"/>
    <mergeCell ref="B1082:C1082"/>
    <mergeCell ref="B1083:C1083"/>
    <mergeCell ref="B1090:C1090"/>
    <mergeCell ref="B1091:C1091"/>
    <mergeCell ref="B1092:C1092"/>
    <mergeCell ref="B1093:C1093"/>
  </mergeCells>
  <printOptions horizontalCentered="1"/>
  <pageMargins left="0.39" right="0.39" top="0.59" bottom="0.59" header="0.39" footer="0.39"/>
  <pageSetup paperSize="9" scale="98" fitToHeight="10000" orientation="landscape" horizontalDpi="300" verticalDpi="300"/>
  <headerFooter>
    <oddHeader>&amp;L&amp;9Программный комплекс АВС-4 (редакция 2019)&amp;C&amp;P&amp;R793600</oddHeader>
    <oddFooter>&amp;CСтраниц -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02D8-C563-4A8F-9696-86FD2ACC8689}">
  <sheetPr>
    <pageSetUpPr fitToPage="1"/>
  </sheetPr>
  <dimension ref="A1:G65"/>
  <sheetViews>
    <sheetView showGridLines="0" workbookViewId="0">
      <selection activeCell="I19" sqref="I19"/>
    </sheetView>
  </sheetViews>
  <sheetFormatPr defaultRowHeight="12.75" x14ac:dyDescent="0.2"/>
  <cols>
    <col min="1" max="1" width="4.85546875" style="40" customWidth="1"/>
    <col min="2" max="2" width="5.85546875" style="39" customWidth="1"/>
    <col min="3" max="3" width="47.85546875" style="40" customWidth="1"/>
    <col min="4" max="5" width="11" style="40" customWidth="1"/>
    <col min="6" max="6" width="26.42578125" style="40" customWidth="1"/>
    <col min="7" max="7" width="39.28515625" style="40" customWidth="1"/>
    <col min="8" max="256" width="9.140625" style="40"/>
    <col min="257" max="257" width="4.85546875" style="40" customWidth="1"/>
    <col min="258" max="258" width="5.85546875" style="40" customWidth="1"/>
    <col min="259" max="259" width="47.85546875" style="40" customWidth="1"/>
    <col min="260" max="261" width="11" style="40" customWidth="1"/>
    <col min="262" max="262" width="26.42578125" style="40" customWidth="1"/>
    <col min="263" max="263" width="39.28515625" style="40" customWidth="1"/>
    <col min="264" max="512" width="9.140625" style="40"/>
    <col min="513" max="513" width="4.85546875" style="40" customWidth="1"/>
    <col min="514" max="514" width="5.85546875" style="40" customWidth="1"/>
    <col min="515" max="515" width="47.85546875" style="40" customWidth="1"/>
    <col min="516" max="517" width="11" style="40" customWidth="1"/>
    <col min="518" max="518" width="26.42578125" style="40" customWidth="1"/>
    <col min="519" max="519" width="39.28515625" style="40" customWidth="1"/>
    <col min="520" max="768" width="9.140625" style="40"/>
    <col min="769" max="769" width="4.85546875" style="40" customWidth="1"/>
    <col min="770" max="770" width="5.85546875" style="40" customWidth="1"/>
    <col min="771" max="771" width="47.85546875" style="40" customWidth="1"/>
    <col min="772" max="773" width="11" style="40" customWidth="1"/>
    <col min="774" max="774" width="26.42578125" style="40" customWidth="1"/>
    <col min="775" max="775" width="39.28515625" style="40" customWidth="1"/>
    <col min="776" max="1024" width="9.140625" style="40"/>
    <col min="1025" max="1025" width="4.85546875" style="40" customWidth="1"/>
    <col min="1026" max="1026" width="5.85546875" style="40" customWidth="1"/>
    <col min="1027" max="1027" width="47.85546875" style="40" customWidth="1"/>
    <col min="1028" max="1029" width="11" style="40" customWidth="1"/>
    <col min="1030" max="1030" width="26.42578125" style="40" customWidth="1"/>
    <col min="1031" max="1031" width="39.28515625" style="40" customWidth="1"/>
    <col min="1032" max="1280" width="9.140625" style="40"/>
    <col min="1281" max="1281" width="4.85546875" style="40" customWidth="1"/>
    <col min="1282" max="1282" width="5.85546875" style="40" customWidth="1"/>
    <col min="1283" max="1283" width="47.85546875" style="40" customWidth="1"/>
    <col min="1284" max="1285" width="11" style="40" customWidth="1"/>
    <col min="1286" max="1286" width="26.42578125" style="40" customWidth="1"/>
    <col min="1287" max="1287" width="39.28515625" style="40" customWidth="1"/>
    <col min="1288" max="1536" width="9.140625" style="40"/>
    <col min="1537" max="1537" width="4.85546875" style="40" customWidth="1"/>
    <col min="1538" max="1538" width="5.85546875" style="40" customWidth="1"/>
    <col min="1539" max="1539" width="47.85546875" style="40" customWidth="1"/>
    <col min="1540" max="1541" width="11" style="40" customWidth="1"/>
    <col min="1542" max="1542" width="26.42578125" style="40" customWidth="1"/>
    <col min="1543" max="1543" width="39.28515625" style="40" customWidth="1"/>
    <col min="1544" max="1792" width="9.140625" style="40"/>
    <col min="1793" max="1793" width="4.85546875" style="40" customWidth="1"/>
    <col min="1794" max="1794" width="5.85546875" style="40" customWidth="1"/>
    <col min="1795" max="1795" width="47.85546875" style="40" customWidth="1"/>
    <col min="1796" max="1797" width="11" style="40" customWidth="1"/>
    <col min="1798" max="1798" width="26.42578125" style="40" customWidth="1"/>
    <col min="1799" max="1799" width="39.28515625" style="40" customWidth="1"/>
    <col min="1800" max="2048" width="9.140625" style="40"/>
    <col min="2049" max="2049" width="4.85546875" style="40" customWidth="1"/>
    <col min="2050" max="2050" width="5.85546875" style="40" customWidth="1"/>
    <col min="2051" max="2051" width="47.85546875" style="40" customWidth="1"/>
    <col min="2052" max="2053" width="11" style="40" customWidth="1"/>
    <col min="2054" max="2054" width="26.42578125" style="40" customWidth="1"/>
    <col min="2055" max="2055" width="39.28515625" style="40" customWidth="1"/>
    <col min="2056" max="2304" width="9.140625" style="40"/>
    <col min="2305" max="2305" width="4.85546875" style="40" customWidth="1"/>
    <col min="2306" max="2306" width="5.85546875" style="40" customWidth="1"/>
    <col min="2307" max="2307" width="47.85546875" style="40" customWidth="1"/>
    <col min="2308" max="2309" width="11" style="40" customWidth="1"/>
    <col min="2310" max="2310" width="26.42578125" style="40" customWidth="1"/>
    <col min="2311" max="2311" width="39.28515625" style="40" customWidth="1"/>
    <col min="2312" max="2560" width="9.140625" style="40"/>
    <col min="2561" max="2561" width="4.85546875" style="40" customWidth="1"/>
    <col min="2562" max="2562" width="5.85546875" style="40" customWidth="1"/>
    <col min="2563" max="2563" width="47.85546875" style="40" customWidth="1"/>
    <col min="2564" max="2565" width="11" style="40" customWidth="1"/>
    <col min="2566" max="2566" width="26.42578125" style="40" customWidth="1"/>
    <col min="2567" max="2567" width="39.28515625" style="40" customWidth="1"/>
    <col min="2568" max="2816" width="9.140625" style="40"/>
    <col min="2817" max="2817" width="4.85546875" style="40" customWidth="1"/>
    <col min="2818" max="2818" width="5.85546875" style="40" customWidth="1"/>
    <col min="2819" max="2819" width="47.85546875" style="40" customWidth="1"/>
    <col min="2820" max="2821" width="11" style="40" customWidth="1"/>
    <col min="2822" max="2822" width="26.42578125" style="40" customWidth="1"/>
    <col min="2823" max="2823" width="39.28515625" style="40" customWidth="1"/>
    <col min="2824" max="3072" width="9.140625" style="40"/>
    <col min="3073" max="3073" width="4.85546875" style="40" customWidth="1"/>
    <col min="3074" max="3074" width="5.85546875" style="40" customWidth="1"/>
    <col min="3075" max="3075" width="47.85546875" style="40" customWidth="1"/>
    <col min="3076" max="3077" width="11" style="40" customWidth="1"/>
    <col min="3078" max="3078" width="26.42578125" style="40" customWidth="1"/>
    <col min="3079" max="3079" width="39.28515625" style="40" customWidth="1"/>
    <col min="3080" max="3328" width="9.140625" style="40"/>
    <col min="3329" max="3329" width="4.85546875" style="40" customWidth="1"/>
    <col min="3330" max="3330" width="5.85546875" style="40" customWidth="1"/>
    <col min="3331" max="3331" width="47.85546875" style="40" customWidth="1"/>
    <col min="3332" max="3333" width="11" style="40" customWidth="1"/>
    <col min="3334" max="3334" width="26.42578125" style="40" customWidth="1"/>
    <col min="3335" max="3335" width="39.28515625" style="40" customWidth="1"/>
    <col min="3336" max="3584" width="9.140625" style="40"/>
    <col min="3585" max="3585" width="4.85546875" style="40" customWidth="1"/>
    <col min="3586" max="3586" width="5.85546875" style="40" customWidth="1"/>
    <col min="3587" max="3587" width="47.85546875" style="40" customWidth="1"/>
    <col min="3588" max="3589" width="11" style="40" customWidth="1"/>
    <col min="3590" max="3590" width="26.42578125" style="40" customWidth="1"/>
    <col min="3591" max="3591" width="39.28515625" style="40" customWidth="1"/>
    <col min="3592" max="3840" width="9.140625" style="40"/>
    <col min="3841" max="3841" width="4.85546875" style="40" customWidth="1"/>
    <col min="3842" max="3842" width="5.85546875" style="40" customWidth="1"/>
    <col min="3843" max="3843" width="47.85546875" style="40" customWidth="1"/>
    <col min="3844" max="3845" width="11" style="40" customWidth="1"/>
    <col min="3846" max="3846" width="26.42578125" style="40" customWidth="1"/>
    <col min="3847" max="3847" width="39.28515625" style="40" customWidth="1"/>
    <col min="3848" max="4096" width="9.140625" style="40"/>
    <col min="4097" max="4097" width="4.85546875" style="40" customWidth="1"/>
    <col min="4098" max="4098" width="5.85546875" style="40" customWidth="1"/>
    <col min="4099" max="4099" width="47.85546875" style="40" customWidth="1"/>
    <col min="4100" max="4101" width="11" style="40" customWidth="1"/>
    <col min="4102" max="4102" width="26.42578125" style="40" customWidth="1"/>
    <col min="4103" max="4103" width="39.28515625" style="40" customWidth="1"/>
    <col min="4104" max="4352" width="9.140625" style="40"/>
    <col min="4353" max="4353" width="4.85546875" style="40" customWidth="1"/>
    <col min="4354" max="4354" width="5.85546875" style="40" customWidth="1"/>
    <col min="4355" max="4355" width="47.85546875" style="40" customWidth="1"/>
    <col min="4356" max="4357" width="11" style="40" customWidth="1"/>
    <col min="4358" max="4358" width="26.42578125" style="40" customWidth="1"/>
    <col min="4359" max="4359" width="39.28515625" style="40" customWidth="1"/>
    <col min="4360" max="4608" width="9.140625" style="40"/>
    <col min="4609" max="4609" width="4.85546875" style="40" customWidth="1"/>
    <col min="4610" max="4610" width="5.85546875" style="40" customWidth="1"/>
    <col min="4611" max="4611" width="47.85546875" style="40" customWidth="1"/>
    <col min="4612" max="4613" width="11" style="40" customWidth="1"/>
    <col min="4614" max="4614" width="26.42578125" style="40" customWidth="1"/>
    <col min="4615" max="4615" width="39.28515625" style="40" customWidth="1"/>
    <col min="4616" max="4864" width="9.140625" style="40"/>
    <col min="4865" max="4865" width="4.85546875" style="40" customWidth="1"/>
    <col min="4866" max="4866" width="5.85546875" style="40" customWidth="1"/>
    <col min="4867" max="4867" width="47.85546875" style="40" customWidth="1"/>
    <col min="4868" max="4869" width="11" style="40" customWidth="1"/>
    <col min="4870" max="4870" width="26.42578125" style="40" customWidth="1"/>
    <col min="4871" max="4871" width="39.28515625" style="40" customWidth="1"/>
    <col min="4872" max="5120" width="9.140625" style="40"/>
    <col min="5121" max="5121" width="4.85546875" style="40" customWidth="1"/>
    <col min="5122" max="5122" width="5.85546875" style="40" customWidth="1"/>
    <col min="5123" max="5123" width="47.85546875" style="40" customWidth="1"/>
    <col min="5124" max="5125" width="11" style="40" customWidth="1"/>
    <col min="5126" max="5126" width="26.42578125" style="40" customWidth="1"/>
    <col min="5127" max="5127" width="39.28515625" style="40" customWidth="1"/>
    <col min="5128" max="5376" width="9.140625" style="40"/>
    <col min="5377" max="5377" width="4.85546875" style="40" customWidth="1"/>
    <col min="5378" max="5378" width="5.85546875" style="40" customWidth="1"/>
    <col min="5379" max="5379" width="47.85546875" style="40" customWidth="1"/>
    <col min="5380" max="5381" width="11" style="40" customWidth="1"/>
    <col min="5382" max="5382" width="26.42578125" style="40" customWidth="1"/>
    <col min="5383" max="5383" width="39.28515625" style="40" customWidth="1"/>
    <col min="5384" max="5632" width="9.140625" style="40"/>
    <col min="5633" max="5633" width="4.85546875" style="40" customWidth="1"/>
    <col min="5634" max="5634" width="5.85546875" style="40" customWidth="1"/>
    <col min="5635" max="5635" width="47.85546875" style="40" customWidth="1"/>
    <col min="5636" max="5637" width="11" style="40" customWidth="1"/>
    <col min="5638" max="5638" width="26.42578125" style="40" customWidth="1"/>
    <col min="5639" max="5639" width="39.28515625" style="40" customWidth="1"/>
    <col min="5640" max="5888" width="9.140625" style="40"/>
    <col min="5889" max="5889" width="4.85546875" style="40" customWidth="1"/>
    <col min="5890" max="5890" width="5.85546875" style="40" customWidth="1"/>
    <col min="5891" max="5891" width="47.85546875" style="40" customWidth="1"/>
    <col min="5892" max="5893" width="11" style="40" customWidth="1"/>
    <col min="5894" max="5894" width="26.42578125" style="40" customWidth="1"/>
    <col min="5895" max="5895" width="39.28515625" style="40" customWidth="1"/>
    <col min="5896" max="6144" width="9.140625" style="40"/>
    <col min="6145" max="6145" width="4.85546875" style="40" customWidth="1"/>
    <col min="6146" max="6146" width="5.85546875" style="40" customWidth="1"/>
    <col min="6147" max="6147" width="47.85546875" style="40" customWidth="1"/>
    <col min="6148" max="6149" width="11" style="40" customWidth="1"/>
    <col min="6150" max="6150" width="26.42578125" style="40" customWidth="1"/>
    <col min="6151" max="6151" width="39.28515625" style="40" customWidth="1"/>
    <col min="6152" max="6400" width="9.140625" style="40"/>
    <col min="6401" max="6401" width="4.85546875" style="40" customWidth="1"/>
    <col min="6402" max="6402" width="5.85546875" style="40" customWidth="1"/>
    <col min="6403" max="6403" width="47.85546875" style="40" customWidth="1"/>
    <col min="6404" max="6405" width="11" style="40" customWidth="1"/>
    <col min="6406" max="6406" width="26.42578125" style="40" customWidth="1"/>
    <col min="6407" max="6407" width="39.28515625" style="40" customWidth="1"/>
    <col min="6408" max="6656" width="9.140625" style="40"/>
    <col min="6657" max="6657" width="4.85546875" style="40" customWidth="1"/>
    <col min="6658" max="6658" width="5.85546875" style="40" customWidth="1"/>
    <col min="6659" max="6659" width="47.85546875" style="40" customWidth="1"/>
    <col min="6660" max="6661" width="11" style="40" customWidth="1"/>
    <col min="6662" max="6662" width="26.42578125" style="40" customWidth="1"/>
    <col min="6663" max="6663" width="39.28515625" style="40" customWidth="1"/>
    <col min="6664" max="6912" width="9.140625" style="40"/>
    <col min="6913" max="6913" width="4.85546875" style="40" customWidth="1"/>
    <col min="6914" max="6914" width="5.85546875" style="40" customWidth="1"/>
    <col min="6915" max="6915" width="47.85546875" style="40" customWidth="1"/>
    <col min="6916" max="6917" width="11" style="40" customWidth="1"/>
    <col min="6918" max="6918" width="26.42578125" style="40" customWidth="1"/>
    <col min="6919" max="6919" width="39.28515625" style="40" customWidth="1"/>
    <col min="6920" max="7168" width="9.140625" style="40"/>
    <col min="7169" max="7169" width="4.85546875" style="40" customWidth="1"/>
    <col min="7170" max="7170" width="5.85546875" style="40" customWidth="1"/>
    <col min="7171" max="7171" width="47.85546875" style="40" customWidth="1"/>
    <col min="7172" max="7173" width="11" style="40" customWidth="1"/>
    <col min="7174" max="7174" width="26.42578125" style="40" customWidth="1"/>
    <col min="7175" max="7175" width="39.28515625" style="40" customWidth="1"/>
    <col min="7176" max="7424" width="9.140625" style="40"/>
    <col min="7425" max="7425" width="4.85546875" style="40" customWidth="1"/>
    <col min="7426" max="7426" width="5.85546875" style="40" customWidth="1"/>
    <col min="7427" max="7427" width="47.85546875" style="40" customWidth="1"/>
    <col min="7428" max="7429" width="11" style="40" customWidth="1"/>
    <col min="7430" max="7430" width="26.42578125" style="40" customWidth="1"/>
    <col min="7431" max="7431" width="39.28515625" style="40" customWidth="1"/>
    <col min="7432" max="7680" width="9.140625" style="40"/>
    <col min="7681" max="7681" width="4.85546875" style="40" customWidth="1"/>
    <col min="7682" max="7682" width="5.85546875" style="40" customWidth="1"/>
    <col min="7683" max="7683" width="47.85546875" style="40" customWidth="1"/>
    <col min="7684" max="7685" width="11" style="40" customWidth="1"/>
    <col min="7686" max="7686" width="26.42578125" style="40" customWidth="1"/>
    <col min="7687" max="7687" width="39.28515625" style="40" customWidth="1"/>
    <col min="7688" max="7936" width="9.140625" style="40"/>
    <col min="7937" max="7937" width="4.85546875" style="40" customWidth="1"/>
    <col min="7938" max="7938" width="5.85546875" style="40" customWidth="1"/>
    <col min="7939" max="7939" width="47.85546875" style="40" customWidth="1"/>
    <col min="7940" max="7941" width="11" style="40" customWidth="1"/>
    <col min="7942" max="7942" width="26.42578125" style="40" customWidth="1"/>
    <col min="7943" max="7943" width="39.28515625" style="40" customWidth="1"/>
    <col min="7944" max="8192" width="9.140625" style="40"/>
    <col min="8193" max="8193" width="4.85546875" style="40" customWidth="1"/>
    <col min="8194" max="8194" width="5.85546875" style="40" customWidth="1"/>
    <col min="8195" max="8195" width="47.85546875" style="40" customWidth="1"/>
    <col min="8196" max="8197" width="11" style="40" customWidth="1"/>
    <col min="8198" max="8198" width="26.42578125" style="40" customWidth="1"/>
    <col min="8199" max="8199" width="39.28515625" style="40" customWidth="1"/>
    <col min="8200" max="8448" width="9.140625" style="40"/>
    <col min="8449" max="8449" width="4.85546875" style="40" customWidth="1"/>
    <col min="8450" max="8450" width="5.85546875" style="40" customWidth="1"/>
    <col min="8451" max="8451" width="47.85546875" style="40" customWidth="1"/>
    <col min="8452" max="8453" width="11" style="40" customWidth="1"/>
    <col min="8454" max="8454" width="26.42578125" style="40" customWidth="1"/>
    <col min="8455" max="8455" width="39.28515625" style="40" customWidth="1"/>
    <col min="8456" max="8704" width="9.140625" style="40"/>
    <col min="8705" max="8705" width="4.85546875" style="40" customWidth="1"/>
    <col min="8706" max="8706" width="5.85546875" style="40" customWidth="1"/>
    <col min="8707" max="8707" width="47.85546875" style="40" customWidth="1"/>
    <col min="8708" max="8709" width="11" style="40" customWidth="1"/>
    <col min="8710" max="8710" width="26.42578125" style="40" customWidth="1"/>
    <col min="8711" max="8711" width="39.28515625" style="40" customWidth="1"/>
    <col min="8712" max="8960" width="9.140625" style="40"/>
    <col min="8961" max="8961" width="4.85546875" style="40" customWidth="1"/>
    <col min="8962" max="8962" width="5.85546875" style="40" customWidth="1"/>
    <col min="8963" max="8963" width="47.85546875" style="40" customWidth="1"/>
    <col min="8964" max="8965" width="11" style="40" customWidth="1"/>
    <col min="8966" max="8966" width="26.42578125" style="40" customWidth="1"/>
    <col min="8967" max="8967" width="39.28515625" style="40" customWidth="1"/>
    <col min="8968" max="9216" width="9.140625" style="40"/>
    <col min="9217" max="9217" width="4.85546875" style="40" customWidth="1"/>
    <col min="9218" max="9218" width="5.85546875" style="40" customWidth="1"/>
    <col min="9219" max="9219" width="47.85546875" style="40" customWidth="1"/>
    <col min="9220" max="9221" width="11" style="40" customWidth="1"/>
    <col min="9222" max="9222" width="26.42578125" style="40" customWidth="1"/>
    <col min="9223" max="9223" width="39.28515625" style="40" customWidth="1"/>
    <col min="9224" max="9472" width="9.140625" style="40"/>
    <col min="9473" max="9473" width="4.85546875" style="40" customWidth="1"/>
    <col min="9474" max="9474" width="5.85546875" style="40" customWidth="1"/>
    <col min="9475" max="9475" width="47.85546875" style="40" customWidth="1"/>
    <col min="9476" max="9477" width="11" style="40" customWidth="1"/>
    <col min="9478" max="9478" width="26.42578125" style="40" customWidth="1"/>
    <col min="9479" max="9479" width="39.28515625" style="40" customWidth="1"/>
    <col min="9480" max="9728" width="9.140625" style="40"/>
    <col min="9729" max="9729" width="4.85546875" style="40" customWidth="1"/>
    <col min="9730" max="9730" width="5.85546875" style="40" customWidth="1"/>
    <col min="9731" max="9731" width="47.85546875" style="40" customWidth="1"/>
    <col min="9732" max="9733" width="11" style="40" customWidth="1"/>
    <col min="9734" max="9734" width="26.42578125" style="40" customWidth="1"/>
    <col min="9735" max="9735" width="39.28515625" style="40" customWidth="1"/>
    <col min="9736" max="9984" width="9.140625" style="40"/>
    <col min="9985" max="9985" width="4.85546875" style="40" customWidth="1"/>
    <col min="9986" max="9986" width="5.85546875" style="40" customWidth="1"/>
    <col min="9987" max="9987" width="47.85546875" style="40" customWidth="1"/>
    <col min="9988" max="9989" width="11" style="40" customWidth="1"/>
    <col min="9990" max="9990" width="26.42578125" style="40" customWidth="1"/>
    <col min="9991" max="9991" width="39.28515625" style="40" customWidth="1"/>
    <col min="9992" max="10240" width="9.140625" style="40"/>
    <col min="10241" max="10241" width="4.85546875" style="40" customWidth="1"/>
    <col min="10242" max="10242" width="5.85546875" style="40" customWidth="1"/>
    <col min="10243" max="10243" width="47.85546875" style="40" customWidth="1"/>
    <col min="10244" max="10245" width="11" style="40" customWidth="1"/>
    <col min="10246" max="10246" width="26.42578125" style="40" customWidth="1"/>
    <col min="10247" max="10247" width="39.28515625" style="40" customWidth="1"/>
    <col min="10248" max="10496" width="9.140625" style="40"/>
    <col min="10497" max="10497" width="4.85546875" style="40" customWidth="1"/>
    <col min="10498" max="10498" width="5.85546875" style="40" customWidth="1"/>
    <col min="10499" max="10499" width="47.85546875" style="40" customWidth="1"/>
    <col min="10500" max="10501" width="11" style="40" customWidth="1"/>
    <col min="10502" max="10502" width="26.42578125" style="40" customWidth="1"/>
    <col min="10503" max="10503" width="39.28515625" style="40" customWidth="1"/>
    <col min="10504" max="10752" width="9.140625" style="40"/>
    <col min="10753" max="10753" width="4.85546875" style="40" customWidth="1"/>
    <col min="10754" max="10754" width="5.85546875" style="40" customWidth="1"/>
    <col min="10755" max="10755" width="47.85546875" style="40" customWidth="1"/>
    <col min="10756" max="10757" width="11" style="40" customWidth="1"/>
    <col min="10758" max="10758" width="26.42578125" style="40" customWidth="1"/>
    <col min="10759" max="10759" width="39.28515625" style="40" customWidth="1"/>
    <col min="10760" max="11008" width="9.140625" style="40"/>
    <col min="11009" max="11009" width="4.85546875" style="40" customWidth="1"/>
    <col min="11010" max="11010" width="5.85546875" style="40" customWidth="1"/>
    <col min="11011" max="11011" width="47.85546875" style="40" customWidth="1"/>
    <col min="11012" max="11013" width="11" style="40" customWidth="1"/>
    <col min="11014" max="11014" width="26.42578125" style="40" customWidth="1"/>
    <col min="11015" max="11015" width="39.28515625" style="40" customWidth="1"/>
    <col min="11016" max="11264" width="9.140625" style="40"/>
    <col min="11265" max="11265" width="4.85546875" style="40" customWidth="1"/>
    <col min="11266" max="11266" width="5.85546875" style="40" customWidth="1"/>
    <col min="11267" max="11267" width="47.85546875" style="40" customWidth="1"/>
    <col min="11268" max="11269" width="11" style="40" customWidth="1"/>
    <col min="11270" max="11270" width="26.42578125" style="40" customWidth="1"/>
    <col min="11271" max="11271" width="39.28515625" style="40" customWidth="1"/>
    <col min="11272" max="11520" width="9.140625" style="40"/>
    <col min="11521" max="11521" width="4.85546875" style="40" customWidth="1"/>
    <col min="11522" max="11522" width="5.85546875" style="40" customWidth="1"/>
    <col min="11523" max="11523" width="47.85546875" style="40" customWidth="1"/>
    <col min="11524" max="11525" width="11" style="40" customWidth="1"/>
    <col min="11526" max="11526" width="26.42578125" style="40" customWidth="1"/>
    <col min="11527" max="11527" width="39.28515625" style="40" customWidth="1"/>
    <col min="11528" max="11776" width="9.140625" style="40"/>
    <col min="11777" max="11777" width="4.85546875" style="40" customWidth="1"/>
    <col min="11778" max="11778" width="5.85546875" style="40" customWidth="1"/>
    <col min="11779" max="11779" width="47.85546875" style="40" customWidth="1"/>
    <col min="11780" max="11781" width="11" style="40" customWidth="1"/>
    <col min="11782" max="11782" width="26.42578125" style="40" customWidth="1"/>
    <col min="11783" max="11783" width="39.28515625" style="40" customWidth="1"/>
    <col min="11784" max="12032" width="9.140625" style="40"/>
    <col min="12033" max="12033" width="4.85546875" style="40" customWidth="1"/>
    <col min="12034" max="12034" width="5.85546875" style="40" customWidth="1"/>
    <col min="12035" max="12035" width="47.85546875" style="40" customWidth="1"/>
    <col min="12036" max="12037" width="11" style="40" customWidth="1"/>
    <col min="12038" max="12038" width="26.42578125" style="40" customWidth="1"/>
    <col min="12039" max="12039" width="39.28515625" style="40" customWidth="1"/>
    <col min="12040" max="12288" width="9.140625" style="40"/>
    <col min="12289" max="12289" width="4.85546875" style="40" customWidth="1"/>
    <col min="12290" max="12290" width="5.85546875" style="40" customWidth="1"/>
    <col min="12291" max="12291" width="47.85546875" style="40" customWidth="1"/>
    <col min="12292" max="12293" width="11" style="40" customWidth="1"/>
    <col min="12294" max="12294" width="26.42578125" style="40" customWidth="1"/>
    <col min="12295" max="12295" width="39.28515625" style="40" customWidth="1"/>
    <col min="12296" max="12544" width="9.140625" style="40"/>
    <col min="12545" max="12545" width="4.85546875" style="40" customWidth="1"/>
    <col min="12546" max="12546" width="5.85546875" style="40" customWidth="1"/>
    <col min="12547" max="12547" width="47.85546875" style="40" customWidth="1"/>
    <col min="12548" max="12549" width="11" style="40" customWidth="1"/>
    <col min="12550" max="12550" width="26.42578125" style="40" customWidth="1"/>
    <col min="12551" max="12551" width="39.28515625" style="40" customWidth="1"/>
    <col min="12552" max="12800" width="9.140625" style="40"/>
    <col min="12801" max="12801" width="4.85546875" style="40" customWidth="1"/>
    <col min="12802" max="12802" width="5.85546875" style="40" customWidth="1"/>
    <col min="12803" max="12803" width="47.85546875" style="40" customWidth="1"/>
    <col min="12804" max="12805" width="11" style="40" customWidth="1"/>
    <col min="12806" max="12806" width="26.42578125" style="40" customWidth="1"/>
    <col min="12807" max="12807" width="39.28515625" style="40" customWidth="1"/>
    <col min="12808" max="13056" width="9.140625" style="40"/>
    <col min="13057" max="13057" width="4.85546875" style="40" customWidth="1"/>
    <col min="13058" max="13058" width="5.85546875" style="40" customWidth="1"/>
    <col min="13059" max="13059" width="47.85546875" style="40" customWidth="1"/>
    <col min="13060" max="13061" width="11" style="40" customWidth="1"/>
    <col min="13062" max="13062" width="26.42578125" style="40" customWidth="1"/>
    <col min="13063" max="13063" width="39.28515625" style="40" customWidth="1"/>
    <col min="13064" max="13312" width="9.140625" style="40"/>
    <col min="13313" max="13313" width="4.85546875" style="40" customWidth="1"/>
    <col min="13314" max="13314" width="5.85546875" style="40" customWidth="1"/>
    <col min="13315" max="13315" width="47.85546875" style="40" customWidth="1"/>
    <col min="13316" max="13317" width="11" style="40" customWidth="1"/>
    <col min="13318" max="13318" width="26.42578125" style="40" customWidth="1"/>
    <col min="13319" max="13319" width="39.28515625" style="40" customWidth="1"/>
    <col min="13320" max="13568" width="9.140625" style="40"/>
    <col min="13569" max="13569" width="4.85546875" style="40" customWidth="1"/>
    <col min="13570" max="13570" width="5.85546875" style="40" customWidth="1"/>
    <col min="13571" max="13571" width="47.85546875" style="40" customWidth="1"/>
    <col min="13572" max="13573" width="11" style="40" customWidth="1"/>
    <col min="13574" max="13574" width="26.42578125" style="40" customWidth="1"/>
    <col min="13575" max="13575" width="39.28515625" style="40" customWidth="1"/>
    <col min="13576" max="13824" width="9.140625" style="40"/>
    <col min="13825" max="13825" width="4.85546875" style="40" customWidth="1"/>
    <col min="13826" max="13826" width="5.85546875" style="40" customWidth="1"/>
    <col min="13827" max="13827" width="47.85546875" style="40" customWidth="1"/>
    <col min="13828" max="13829" width="11" style="40" customWidth="1"/>
    <col min="13830" max="13830" width="26.42578125" style="40" customWidth="1"/>
    <col min="13831" max="13831" width="39.28515625" style="40" customWidth="1"/>
    <col min="13832" max="14080" width="9.140625" style="40"/>
    <col min="14081" max="14081" width="4.85546875" style="40" customWidth="1"/>
    <col min="14082" max="14082" width="5.85546875" style="40" customWidth="1"/>
    <col min="14083" max="14083" width="47.85546875" style="40" customWidth="1"/>
    <col min="14084" max="14085" width="11" style="40" customWidth="1"/>
    <col min="14086" max="14086" width="26.42578125" style="40" customWidth="1"/>
    <col min="14087" max="14087" width="39.28515625" style="40" customWidth="1"/>
    <col min="14088" max="14336" width="9.140625" style="40"/>
    <col min="14337" max="14337" width="4.85546875" style="40" customWidth="1"/>
    <col min="14338" max="14338" width="5.85546875" style="40" customWidth="1"/>
    <col min="14339" max="14339" width="47.85546875" style="40" customWidth="1"/>
    <col min="14340" max="14341" width="11" style="40" customWidth="1"/>
    <col min="14342" max="14342" width="26.42578125" style="40" customWidth="1"/>
    <col min="14343" max="14343" width="39.28515625" style="40" customWidth="1"/>
    <col min="14344" max="14592" width="9.140625" style="40"/>
    <col min="14593" max="14593" width="4.85546875" style="40" customWidth="1"/>
    <col min="14594" max="14594" width="5.85546875" style="40" customWidth="1"/>
    <col min="14595" max="14595" width="47.85546875" style="40" customWidth="1"/>
    <col min="14596" max="14597" width="11" style="40" customWidth="1"/>
    <col min="14598" max="14598" width="26.42578125" style="40" customWidth="1"/>
    <col min="14599" max="14599" width="39.28515625" style="40" customWidth="1"/>
    <col min="14600" max="14848" width="9.140625" style="40"/>
    <col min="14849" max="14849" width="4.85546875" style="40" customWidth="1"/>
    <col min="14850" max="14850" width="5.85546875" style="40" customWidth="1"/>
    <col min="14851" max="14851" width="47.85546875" style="40" customWidth="1"/>
    <col min="14852" max="14853" width="11" style="40" customWidth="1"/>
    <col min="14854" max="14854" width="26.42578125" style="40" customWidth="1"/>
    <col min="14855" max="14855" width="39.28515625" style="40" customWidth="1"/>
    <col min="14856" max="15104" width="9.140625" style="40"/>
    <col min="15105" max="15105" width="4.85546875" style="40" customWidth="1"/>
    <col min="15106" max="15106" width="5.85546875" style="40" customWidth="1"/>
    <col min="15107" max="15107" width="47.85546875" style="40" customWidth="1"/>
    <col min="15108" max="15109" width="11" style="40" customWidth="1"/>
    <col min="15110" max="15110" width="26.42578125" style="40" customWidth="1"/>
    <col min="15111" max="15111" width="39.28515625" style="40" customWidth="1"/>
    <col min="15112" max="15360" width="9.140625" style="40"/>
    <col min="15361" max="15361" width="4.85546875" style="40" customWidth="1"/>
    <col min="15362" max="15362" width="5.85546875" style="40" customWidth="1"/>
    <col min="15363" max="15363" width="47.85546875" style="40" customWidth="1"/>
    <col min="15364" max="15365" width="11" style="40" customWidth="1"/>
    <col min="15366" max="15366" width="26.42578125" style="40" customWidth="1"/>
    <col min="15367" max="15367" width="39.28515625" style="40" customWidth="1"/>
    <col min="15368" max="15616" width="9.140625" style="40"/>
    <col min="15617" max="15617" width="4.85546875" style="40" customWidth="1"/>
    <col min="15618" max="15618" width="5.85546875" style="40" customWidth="1"/>
    <col min="15619" max="15619" width="47.85546875" style="40" customWidth="1"/>
    <col min="15620" max="15621" width="11" style="40" customWidth="1"/>
    <col min="15622" max="15622" width="26.42578125" style="40" customWidth="1"/>
    <col min="15623" max="15623" width="39.28515625" style="40" customWidth="1"/>
    <col min="15624" max="15872" width="9.140625" style="40"/>
    <col min="15873" max="15873" width="4.85546875" style="40" customWidth="1"/>
    <col min="15874" max="15874" width="5.85546875" style="40" customWidth="1"/>
    <col min="15875" max="15875" width="47.85546875" style="40" customWidth="1"/>
    <col min="15876" max="15877" width="11" style="40" customWidth="1"/>
    <col min="15878" max="15878" width="26.42578125" style="40" customWidth="1"/>
    <col min="15879" max="15879" width="39.28515625" style="40" customWidth="1"/>
    <col min="15880" max="16128" width="9.140625" style="40"/>
    <col min="16129" max="16129" width="4.85546875" style="40" customWidth="1"/>
    <col min="16130" max="16130" width="5.85546875" style="40" customWidth="1"/>
    <col min="16131" max="16131" width="47.85546875" style="40" customWidth="1"/>
    <col min="16132" max="16133" width="11" style="40" customWidth="1"/>
    <col min="16134" max="16134" width="26.42578125" style="40" customWidth="1"/>
    <col min="16135" max="16135" width="39.28515625" style="40" customWidth="1"/>
    <col min="16136" max="16384" width="9.140625" style="40"/>
  </cols>
  <sheetData>
    <row r="1" spans="1:7" s="25" customFormat="1" x14ac:dyDescent="0.25">
      <c r="B1" s="30"/>
      <c r="G1" s="26" t="s">
        <v>1053</v>
      </c>
    </row>
    <row r="2" spans="1:7" s="25" customFormat="1" ht="3.95" customHeight="1" x14ac:dyDescent="0.25">
      <c r="B2" s="98"/>
      <c r="C2" s="98"/>
      <c r="D2" s="98"/>
      <c r="F2" s="98"/>
      <c r="G2" s="98"/>
    </row>
    <row r="3" spans="1:7" s="25" customFormat="1" ht="30" customHeight="1" x14ac:dyDescent="0.25">
      <c r="B3" s="358" t="s">
        <v>1</v>
      </c>
      <c r="C3" s="358"/>
      <c r="D3" s="358"/>
      <c r="E3" s="358"/>
      <c r="F3" s="358"/>
      <c r="G3" s="358"/>
    </row>
    <row r="4" spans="1:7" s="25" customFormat="1" x14ac:dyDescent="0.25">
      <c r="A4" s="99"/>
      <c r="B4" s="351" t="s">
        <v>1054</v>
      </c>
      <c r="C4" s="351"/>
      <c r="D4" s="351"/>
      <c r="E4" s="351"/>
      <c r="F4" s="351"/>
      <c r="G4" s="351"/>
    </row>
    <row r="5" spans="1:7" s="25" customFormat="1" x14ac:dyDescent="0.2">
      <c r="B5" s="30"/>
      <c r="C5" s="31"/>
      <c r="D5" s="31"/>
      <c r="E5" s="31"/>
      <c r="F5" s="31"/>
      <c r="G5" s="40"/>
    </row>
    <row r="6" spans="1:7" s="25" customFormat="1" ht="15.75" x14ac:dyDescent="0.25">
      <c r="A6" s="359" t="s">
        <v>1055</v>
      </c>
      <c r="B6" s="359"/>
      <c r="C6" s="359"/>
      <c r="D6" s="359"/>
      <c r="E6" s="359"/>
      <c r="F6" s="359"/>
      <c r="G6" s="359"/>
    </row>
    <row r="7" spans="1:7" s="25" customFormat="1" ht="14.25" customHeight="1" x14ac:dyDescent="0.25">
      <c r="A7" s="360" t="s">
        <v>1056</v>
      </c>
      <c r="B7" s="360"/>
      <c r="C7" s="360"/>
      <c r="D7" s="360"/>
      <c r="E7" s="360"/>
      <c r="F7" s="360"/>
      <c r="G7" s="360"/>
    </row>
    <row r="8" spans="1:7" s="25" customFormat="1" ht="14.25" x14ac:dyDescent="0.25">
      <c r="B8" s="30"/>
      <c r="D8" s="100" t="s">
        <v>1057</v>
      </c>
      <c r="E8" s="361" t="s">
        <v>1639</v>
      </c>
      <c r="F8" s="361"/>
      <c r="G8" s="361"/>
    </row>
    <row r="9" spans="1:7" s="25" customFormat="1" x14ac:dyDescent="0.2">
      <c r="B9" s="30"/>
      <c r="D9" s="31"/>
      <c r="F9" s="34"/>
      <c r="G9" s="40"/>
    </row>
    <row r="10" spans="1:7" s="25" customFormat="1" ht="15" x14ac:dyDescent="0.25">
      <c r="A10" s="34" t="s">
        <v>351</v>
      </c>
      <c r="B10" s="358" t="s">
        <v>1641</v>
      </c>
      <c r="C10" s="358"/>
      <c r="D10" s="358"/>
      <c r="E10" s="358"/>
      <c r="F10" s="358"/>
      <c r="G10" s="358"/>
    </row>
    <row r="11" spans="1:7" s="25" customFormat="1" x14ac:dyDescent="0.25">
      <c r="A11" s="99"/>
      <c r="B11" s="351" t="s">
        <v>1058</v>
      </c>
      <c r="C11" s="351"/>
      <c r="D11" s="351"/>
      <c r="E11" s="351"/>
      <c r="F11" s="351"/>
      <c r="G11" s="351"/>
    </row>
    <row r="12" spans="1:7" s="25" customFormat="1" x14ac:dyDescent="0.2">
      <c r="B12" s="30"/>
      <c r="G12" s="40"/>
    </row>
    <row r="13" spans="1:7" s="25" customFormat="1" x14ac:dyDescent="0.25">
      <c r="A13" s="27" t="s">
        <v>9</v>
      </c>
      <c r="B13" s="27"/>
      <c r="C13" s="341" t="s">
        <v>10</v>
      </c>
      <c r="D13" s="341"/>
      <c r="E13" s="341"/>
      <c r="F13" s="341"/>
      <c r="G13" s="341"/>
    </row>
    <row r="14" spans="1:7" s="36" customFormat="1" ht="25.5" customHeight="1" x14ac:dyDescent="0.25">
      <c r="A14" s="101" t="s">
        <v>12</v>
      </c>
      <c r="B14" s="102" t="s">
        <v>1059</v>
      </c>
      <c r="C14" s="103" t="s">
        <v>1060</v>
      </c>
      <c r="D14" s="103" t="s">
        <v>1061</v>
      </c>
      <c r="E14" s="103" t="s">
        <v>16</v>
      </c>
      <c r="F14" s="103" t="s">
        <v>1062</v>
      </c>
      <c r="G14" s="103" t="s">
        <v>1063</v>
      </c>
    </row>
    <row r="15" spans="1:7" s="39" customFormat="1" x14ac:dyDescent="0.2">
      <c r="A15" s="37">
        <v>1</v>
      </c>
      <c r="B15" s="38">
        <v>2</v>
      </c>
      <c r="C15" s="38">
        <v>3</v>
      </c>
      <c r="D15" s="38">
        <v>4</v>
      </c>
      <c r="E15" s="38">
        <v>5</v>
      </c>
      <c r="F15" s="38">
        <v>6</v>
      </c>
      <c r="G15" s="38">
        <v>7</v>
      </c>
    </row>
    <row r="16" spans="1:7" s="39" customFormat="1" x14ac:dyDescent="0.2">
      <c r="A16" s="337"/>
      <c r="B16" s="338"/>
      <c r="C16" s="338"/>
      <c r="D16" s="338"/>
      <c r="E16" s="338"/>
      <c r="F16" s="338"/>
      <c r="G16" s="339"/>
    </row>
    <row r="17" spans="1:7" s="25" customFormat="1" ht="15.75" customHeight="1" x14ac:dyDescent="0.25">
      <c r="A17" s="352" t="s">
        <v>366</v>
      </c>
      <c r="B17" s="353"/>
      <c r="C17" s="353"/>
      <c r="D17" s="353"/>
      <c r="E17" s="353"/>
      <c r="F17" s="353"/>
      <c r="G17" s="354"/>
    </row>
    <row r="18" spans="1:7" s="46" customFormat="1" ht="38.25" x14ac:dyDescent="0.25">
      <c r="A18" s="41" t="s">
        <v>19</v>
      </c>
      <c r="B18" s="43" t="s">
        <v>19</v>
      </c>
      <c r="C18" s="42" t="s">
        <v>368</v>
      </c>
      <c r="D18" s="43" t="s">
        <v>369</v>
      </c>
      <c r="E18" s="104">
        <v>2</v>
      </c>
      <c r="F18" s="105" t="s">
        <v>1064</v>
      </c>
      <c r="G18" s="106" t="s">
        <v>23</v>
      </c>
    </row>
    <row r="19" spans="1:7" s="46" customFormat="1" ht="38.25" x14ac:dyDescent="0.25">
      <c r="A19" s="41" t="s">
        <v>23</v>
      </c>
      <c r="B19" s="43" t="s">
        <v>30</v>
      </c>
      <c r="C19" s="42" t="s">
        <v>426</v>
      </c>
      <c r="D19" s="43" t="s">
        <v>369</v>
      </c>
      <c r="E19" s="104">
        <v>2</v>
      </c>
      <c r="F19" s="105" t="s">
        <v>1065</v>
      </c>
      <c r="G19" s="106" t="s">
        <v>23</v>
      </c>
    </row>
    <row r="20" spans="1:7" s="46" customFormat="1" ht="38.25" x14ac:dyDescent="0.25">
      <c r="A20" s="41" t="s">
        <v>26</v>
      </c>
      <c r="B20" s="43" t="s">
        <v>36</v>
      </c>
      <c r="C20" s="42" t="s">
        <v>447</v>
      </c>
      <c r="D20" s="43" t="s">
        <v>448</v>
      </c>
      <c r="E20" s="104">
        <v>2</v>
      </c>
      <c r="F20" s="105" t="s">
        <v>1066</v>
      </c>
      <c r="G20" s="106" t="s">
        <v>23</v>
      </c>
    </row>
    <row r="21" spans="1:7" s="46" customFormat="1" ht="38.25" x14ac:dyDescent="0.25">
      <c r="A21" s="41" t="s">
        <v>30</v>
      </c>
      <c r="B21" s="43" t="s">
        <v>42</v>
      </c>
      <c r="C21" s="42" t="s">
        <v>468</v>
      </c>
      <c r="D21" s="43" t="s">
        <v>469</v>
      </c>
      <c r="E21" s="104">
        <v>7</v>
      </c>
      <c r="F21" s="105" t="s">
        <v>1067</v>
      </c>
      <c r="G21" s="106" t="s">
        <v>39</v>
      </c>
    </row>
    <row r="22" spans="1:7" s="46" customFormat="1" ht="38.25" x14ac:dyDescent="0.25">
      <c r="A22" s="41" t="s">
        <v>33</v>
      </c>
      <c r="B22" s="43" t="s">
        <v>50</v>
      </c>
      <c r="C22" s="42" t="s">
        <v>490</v>
      </c>
      <c r="D22" s="43" t="s">
        <v>469</v>
      </c>
      <c r="E22" s="104">
        <v>3</v>
      </c>
      <c r="F22" s="105" t="s">
        <v>1068</v>
      </c>
      <c r="G22" s="106" t="s">
        <v>26</v>
      </c>
    </row>
    <row r="23" spans="1:7" s="46" customFormat="1" ht="38.25" x14ac:dyDescent="0.25">
      <c r="A23" s="41" t="s">
        <v>36</v>
      </c>
      <c r="B23" s="43" t="s">
        <v>57</v>
      </c>
      <c r="C23" s="42" t="s">
        <v>503</v>
      </c>
      <c r="D23" s="43" t="s">
        <v>469</v>
      </c>
      <c r="E23" s="104">
        <v>2</v>
      </c>
      <c r="F23" s="105" t="s">
        <v>1069</v>
      </c>
      <c r="G23" s="106" t="s">
        <v>23</v>
      </c>
    </row>
    <row r="24" spans="1:7" s="46" customFormat="1" ht="38.25" x14ac:dyDescent="0.25">
      <c r="A24" s="41" t="s">
        <v>39</v>
      </c>
      <c r="B24" s="43" t="s">
        <v>64</v>
      </c>
      <c r="C24" s="42" t="s">
        <v>515</v>
      </c>
      <c r="D24" s="43" t="s">
        <v>516</v>
      </c>
      <c r="E24" s="104">
        <v>2</v>
      </c>
      <c r="F24" s="105" t="s">
        <v>1070</v>
      </c>
      <c r="G24" s="106" t="s">
        <v>23</v>
      </c>
    </row>
    <row r="25" spans="1:7" s="46" customFormat="1" ht="38.25" x14ac:dyDescent="0.25">
      <c r="A25" s="41" t="s">
        <v>42</v>
      </c>
      <c r="B25" s="43" t="s">
        <v>69</v>
      </c>
      <c r="C25" s="42" t="s">
        <v>526</v>
      </c>
      <c r="D25" s="43" t="s">
        <v>22</v>
      </c>
      <c r="E25" s="104">
        <v>1.8</v>
      </c>
      <c r="F25" s="105" t="s">
        <v>1071</v>
      </c>
      <c r="G25" s="106" t="s">
        <v>1072</v>
      </c>
    </row>
    <row r="26" spans="1:7" s="46" customFormat="1" ht="38.25" x14ac:dyDescent="0.25">
      <c r="A26" s="41" t="s">
        <v>46</v>
      </c>
      <c r="B26" s="43" t="s">
        <v>78</v>
      </c>
      <c r="C26" s="42" t="s">
        <v>536</v>
      </c>
      <c r="D26" s="43" t="s">
        <v>537</v>
      </c>
      <c r="E26" s="104">
        <v>12</v>
      </c>
      <c r="F26" s="105" t="s">
        <v>1073</v>
      </c>
      <c r="G26" s="106" t="s">
        <v>57</v>
      </c>
    </row>
    <row r="27" spans="1:7" s="46" customFormat="1" ht="38.25" x14ac:dyDescent="0.25">
      <c r="A27" s="41" t="s">
        <v>50</v>
      </c>
      <c r="B27" s="43" t="s">
        <v>81</v>
      </c>
      <c r="C27" s="42" t="s">
        <v>547</v>
      </c>
      <c r="D27" s="43" t="s">
        <v>516</v>
      </c>
      <c r="E27" s="104">
        <v>2</v>
      </c>
      <c r="F27" s="105" t="s">
        <v>1074</v>
      </c>
      <c r="G27" s="106" t="s">
        <v>23</v>
      </c>
    </row>
    <row r="28" spans="1:7" s="46" customFormat="1" ht="38.25" x14ac:dyDescent="0.25">
      <c r="A28" s="41" t="s">
        <v>54</v>
      </c>
      <c r="B28" s="43" t="s">
        <v>87</v>
      </c>
      <c r="C28" s="42" t="s">
        <v>526</v>
      </c>
      <c r="D28" s="43" t="s">
        <v>22</v>
      </c>
      <c r="E28" s="104">
        <v>2.8</v>
      </c>
      <c r="F28" s="105" t="s">
        <v>1071</v>
      </c>
      <c r="G28" s="106" t="s">
        <v>1075</v>
      </c>
    </row>
    <row r="29" spans="1:7" s="46" customFormat="1" ht="38.25" x14ac:dyDescent="0.25">
      <c r="A29" s="41" t="s">
        <v>57</v>
      </c>
      <c r="B29" s="43" t="s">
        <v>93</v>
      </c>
      <c r="C29" s="42" t="s">
        <v>564</v>
      </c>
      <c r="D29" s="43" t="s">
        <v>516</v>
      </c>
      <c r="E29" s="104">
        <v>1</v>
      </c>
      <c r="F29" s="105" t="s">
        <v>1076</v>
      </c>
      <c r="G29" s="106" t="s">
        <v>19</v>
      </c>
    </row>
    <row r="30" spans="1:7" s="46" customFormat="1" ht="38.25" x14ac:dyDescent="0.25">
      <c r="A30" s="41" t="s">
        <v>60</v>
      </c>
      <c r="B30" s="43" t="s">
        <v>99</v>
      </c>
      <c r="C30" s="42" t="s">
        <v>526</v>
      </c>
      <c r="D30" s="43" t="s">
        <v>22</v>
      </c>
      <c r="E30" s="104">
        <v>0.6</v>
      </c>
      <c r="F30" s="105" t="s">
        <v>1071</v>
      </c>
      <c r="G30" s="106" t="s">
        <v>1077</v>
      </c>
    </row>
    <row r="31" spans="1:7" s="46" customFormat="1" ht="38.25" x14ac:dyDescent="0.25">
      <c r="A31" s="41" t="s">
        <v>64</v>
      </c>
      <c r="B31" s="43" t="s">
        <v>105</v>
      </c>
      <c r="C31" s="42" t="s">
        <v>579</v>
      </c>
      <c r="D31" s="43" t="s">
        <v>516</v>
      </c>
      <c r="E31" s="104">
        <v>28</v>
      </c>
      <c r="F31" s="105" t="s">
        <v>1076</v>
      </c>
      <c r="G31" s="106" t="s">
        <v>105</v>
      </c>
    </row>
    <row r="32" spans="1:7" s="46" customFormat="1" ht="38.25" x14ac:dyDescent="0.25">
      <c r="A32" s="41" t="s">
        <v>66</v>
      </c>
      <c r="B32" s="43" t="s">
        <v>119</v>
      </c>
      <c r="C32" s="42" t="s">
        <v>591</v>
      </c>
      <c r="D32" s="43" t="s">
        <v>592</v>
      </c>
      <c r="E32" s="104">
        <v>5</v>
      </c>
      <c r="F32" s="105" t="s">
        <v>1078</v>
      </c>
      <c r="G32" s="106" t="s">
        <v>33</v>
      </c>
    </row>
    <row r="33" spans="1:7" s="46" customFormat="1" ht="63.75" x14ac:dyDescent="0.25">
      <c r="A33" s="41" t="s">
        <v>69</v>
      </c>
      <c r="B33" s="43" t="s">
        <v>127</v>
      </c>
      <c r="C33" s="42" t="s">
        <v>603</v>
      </c>
      <c r="D33" s="43" t="s">
        <v>49</v>
      </c>
      <c r="E33" s="104">
        <v>33</v>
      </c>
      <c r="F33" s="105" t="s">
        <v>1079</v>
      </c>
      <c r="G33" s="106" t="s">
        <v>119</v>
      </c>
    </row>
    <row r="34" spans="1:7" s="46" customFormat="1" ht="38.25" x14ac:dyDescent="0.25">
      <c r="A34" s="41" t="s">
        <v>72</v>
      </c>
      <c r="B34" s="43" t="s">
        <v>129</v>
      </c>
      <c r="C34" s="42" t="s">
        <v>625</v>
      </c>
      <c r="D34" s="43" t="s">
        <v>49</v>
      </c>
      <c r="E34" s="104">
        <v>2</v>
      </c>
      <c r="F34" s="105" t="s">
        <v>1080</v>
      </c>
      <c r="G34" s="106" t="s">
        <v>23</v>
      </c>
    </row>
    <row r="35" spans="1:7" s="46" customFormat="1" ht="51" x14ac:dyDescent="0.25">
      <c r="A35" s="41" t="s">
        <v>75</v>
      </c>
      <c r="B35" s="43" t="s">
        <v>134</v>
      </c>
      <c r="C35" s="42" t="s">
        <v>639</v>
      </c>
      <c r="D35" s="43" t="s">
        <v>640</v>
      </c>
      <c r="E35" s="104">
        <v>72.8</v>
      </c>
      <c r="F35" s="105" t="s">
        <v>1081</v>
      </c>
      <c r="G35" s="106" t="s">
        <v>1082</v>
      </c>
    </row>
    <row r="36" spans="1:7" s="46" customFormat="1" ht="51" x14ac:dyDescent="0.25">
      <c r="A36" s="41" t="s">
        <v>78</v>
      </c>
      <c r="B36" s="43" t="s">
        <v>136</v>
      </c>
      <c r="C36" s="42" t="s">
        <v>660</v>
      </c>
      <c r="D36" s="43" t="s">
        <v>640</v>
      </c>
      <c r="E36" s="104">
        <v>43.2</v>
      </c>
      <c r="F36" s="105" t="s">
        <v>1083</v>
      </c>
      <c r="G36" s="106" t="s">
        <v>1084</v>
      </c>
    </row>
    <row r="37" spans="1:7" s="46" customFormat="1" ht="51" x14ac:dyDescent="0.25">
      <c r="A37" s="41" t="s">
        <v>81</v>
      </c>
      <c r="B37" s="43" t="s">
        <v>140</v>
      </c>
      <c r="C37" s="42" t="s">
        <v>676</v>
      </c>
      <c r="D37" s="43" t="s">
        <v>640</v>
      </c>
      <c r="E37" s="104">
        <v>86</v>
      </c>
      <c r="F37" s="105" t="s">
        <v>1085</v>
      </c>
      <c r="G37" s="106" t="s">
        <v>272</v>
      </c>
    </row>
    <row r="38" spans="1:7" s="46" customFormat="1" ht="51" x14ac:dyDescent="0.25">
      <c r="A38" s="41" t="s">
        <v>84</v>
      </c>
      <c r="B38" s="43" t="s">
        <v>143</v>
      </c>
      <c r="C38" s="42" t="s">
        <v>691</v>
      </c>
      <c r="D38" s="43" t="s">
        <v>640</v>
      </c>
      <c r="E38" s="104">
        <v>382.4</v>
      </c>
      <c r="F38" s="105" t="s">
        <v>1086</v>
      </c>
      <c r="G38" s="106" t="s">
        <v>1087</v>
      </c>
    </row>
    <row r="39" spans="1:7" s="46" customFormat="1" ht="51" x14ac:dyDescent="0.25">
      <c r="A39" s="41" t="s">
        <v>87</v>
      </c>
      <c r="B39" s="43" t="s">
        <v>145</v>
      </c>
      <c r="C39" s="42" t="s">
        <v>705</v>
      </c>
      <c r="D39" s="43" t="s">
        <v>640</v>
      </c>
      <c r="E39" s="104">
        <v>454.4</v>
      </c>
      <c r="F39" s="105" t="s">
        <v>1088</v>
      </c>
      <c r="G39" s="106" t="s">
        <v>1089</v>
      </c>
    </row>
    <row r="40" spans="1:7" s="46" customFormat="1" ht="51" x14ac:dyDescent="0.25">
      <c r="A40" s="41" t="s">
        <v>90</v>
      </c>
      <c r="B40" s="43" t="s">
        <v>148</v>
      </c>
      <c r="C40" s="42" t="s">
        <v>719</v>
      </c>
      <c r="D40" s="43" t="s">
        <v>640</v>
      </c>
      <c r="E40" s="104">
        <v>7.4</v>
      </c>
      <c r="F40" s="105" t="s">
        <v>1090</v>
      </c>
      <c r="G40" s="106" t="s">
        <v>1091</v>
      </c>
    </row>
    <row r="41" spans="1:7" s="46" customFormat="1" ht="51" x14ac:dyDescent="0.25">
      <c r="A41" s="41" t="s">
        <v>93</v>
      </c>
      <c r="B41" s="43" t="s">
        <v>151</v>
      </c>
      <c r="C41" s="42" t="s">
        <v>734</v>
      </c>
      <c r="D41" s="43" t="s">
        <v>640</v>
      </c>
      <c r="E41" s="104">
        <v>5.0199999999999996</v>
      </c>
      <c r="F41" s="105" t="s">
        <v>1092</v>
      </c>
      <c r="G41" s="106" t="s">
        <v>1093</v>
      </c>
    </row>
    <row r="42" spans="1:7" s="46" customFormat="1" ht="51" x14ac:dyDescent="0.25">
      <c r="A42" s="41" t="s">
        <v>96</v>
      </c>
      <c r="B42" s="43" t="s">
        <v>154</v>
      </c>
      <c r="C42" s="42" t="s">
        <v>748</v>
      </c>
      <c r="D42" s="43" t="s">
        <v>640</v>
      </c>
      <c r="E42" s="104">
        <v>85</v>
      </c>
      <c r="F42" s="105" t="s">
        <v>1081</v>
      </c>
      <c r="G42" s="106" t="s">
        <v>269</v>
      </c>
    </row>
    <row r="43" spans="1:7" s="46" customFormat="1" ht="51" x14ac:dyDescent="0.25">
      <c r="A43" s="41" t="s">
        <v>99</v>
      </c>
      <c r="B43" s="43" t="s">
        <v>157</v>
      </c>
      <c r="C43" s="42" t="s">
        <v>763</v>
      </c>
      <c r="D43" s="43" t="s">
        <v>640</v>
      </c>
      <c r="E43" s="104">
        <v>155.6</v>
      </c>
      <c r="F43" s="105" t="s">
        <v>1094</v>
      </c>
      <c r="G43" s="106" t="s">
        <v>1095</v>
      </c>
    </row>
    <row r="44" spans="1:7" s="46" customFormat="1" ht="51" x14ac:dyDescent="0.25">
      <c r="A44" s="41" t="s">
        <v>102</v>
      </c>
      <c r="B44" s="43" t="s">
        <v>160</v>
      </c>
      <c r="C44" s="42" t="s">
        <v>778</v>
      </c>
      <c r="D44" s="43" t="s">
        <v>640</v>
      </c>
      <c r="E44" s="104">
        <v>25</v>
      </c>
      <c r="F44" s="105" t="s">
        <v>1094</v>
      </c>
      <c r="G44" s="106" t="s">
        <v>96</v>
      </c>
    </row>
    <row r="45" spans="1:7" s="46" customFormat="1" ht="38.25" x14ac:dyDescent="0.25">
      <c r="A45" s="41" t="s">
        <v>105</v>
      </c>
      <c r="B45" s="43" t="s">
        <v>163</v>
      </c>
      <c r="C45" s="42" t="s">
        <v>792</v>
      </c>
      <c r="D45" s="43" t="s">
        <v>793</v>
      </c>
      <c r="E45" s="104">
        <v>2</v>
      </c>
      <c r="F45" s="105" t="s">
        <v>1096</v>
      </c>
      <c r="G45" s="106" t="s">
        <v>23</v>
      </c>
    </row>
    <row r="46" spans="1:7" s="46" customFormat="1" ht="38.25" x14ac:dyDescent="0.25">
      <c r="A46" s="41" t="s">
        <v>107</v>
      </c>
      <c r="B46" s="43" t="s">
        <v>170</v>
      </c>
      <c r="C46" s="42" t="s">
        <v>811</v>
      </c>
      <c r="D46" s="43" t="s">
        <v>793</v>
      </c>
      <c r="E46" s="104">
        <v>30</v>
      </c>
      <c r="F46" s="105" t="s">
        <v>1097</v>
      </c>
      <c r="G46" s="106" t="s">
        <v>110</v>
      </c>
    </row>
    <row r="47" spans="1:7" s="46" customFormat="1" ht="38.25" x14ac:dyDescent="0.25">
      <c r="A47" s="41" t="s">
        <v>110</v>
      </c>
      <c r="B47" s="43" t="s">
        <v>183</v>
      </c>
      <c r="C47" s="42" t="s">
        <v>825</v>
      </c>
      <c r="D47" s="43" t="s">
        <v>826</v>
      </c>
      <c r="E47" s="104">
        <v>4</v>
      </c>
      <c r="F47" s="105" t="s">
        <v>1098</v>
      </c>
      <c r="G47" s="106" t="s">
        <v>30</v>
      </c>
    </row>
    <row r="48" spans="1:7" s="46" customFormat="1" ht="38.25" x14ac:dyDescent="0.25">
      <c r="A48" s="41" t="s">
        <v>113</v>
      </c>
      <c r="B48" s="43" t="s">
        <v>186</v>
      </c>
      <c r="C48" s="42" t="s">
        <v>836</v>
      </c>
      <c r="D48" s="43" t="s">
        <v>826</v>
      </c>
      <c r="E48" s="104">
        <v>2</v>
      </c>
      <c r="F48" s="105" t="s">
        <v>1099</v>
      </c>
      <c r="G48" s="106" t="s">
        <v>23</v>
      </c>
    </row>
    <row r="49" spans="1:7" s="46" customFormat="1" ht="38.25" x14ac:dyDescent="0.25">
      <c r="A49" s="41" t="s">
        <v>116</v>
      </c>
      <c r="B49" s="43" t="s">
        <v>189</v>
      </c>
      <c r="C49" s="42" t="s">
        <v>846</v>
      </c>
      <c r="D49" s="43" t="s">
        <v>592</v>
      </c>
      <c r="E49" s="104">
        <v>2</v>
      </c>
      <c r="F49" s="105" t="s">
        <v>1100</v>
      </c>
      <c r="G49" s="106" t="s">
        <v>23</v>
      </c>
    </row>
    <row r="50" spans="1:7" s="46" customFormat="1" ht="38.25" x14ac:dyDescent="0.25">
      <c r="A50" s="41" t="s">
        <v>119</v>
      </c>
      <c r="B50" s="43" t="s">
        <v>195</v>
      </c>
      <c r="C50" s="42" t="s">
        <v>861</v>
      </c>
      <c r="D50" s="43" t="s">
        <v>592</v>
      </c>
      <c r="E50" s="104">
        <v>6</v>
      </c>
      <c r="F50" s="105" t="s">
        <v>1101</v>
      </c>
      <c r="G50" s="106" t="s">
        <v>36</v>
      </c>
    </row>
    <row r="51" spans="1:7" s="46" customFormat="1" ht="38.25" x14ac:dyDescent="0.25">
      <c r="A51" s="41" t="s">
        <v>122</v>
      </c>
      <c r="B51" s="43" t="s">
        <v>203</v>
      </c>
      <c r="C51" s="42" t="s">
        <v>871</v>
      </c>
      <c r="D51" s="43" t="s">
        <v>872</v>
      </c>
      <c r="E51" s="104">
        <v>6</v>
      </c>
      <c r="F51" s="105" t="s">
        <v>1102</v>
      </c>
      <c r="G51" s="106" t="s">
        <v>36</v>
      </c>
    </row>
    <row r="52" spans="1:7" s="46" customFormat="1" ht="38.25" x14ac:dyDescent="0.25">
      <c r="A52" s="41" t="s">
        <v>125</v>
      </c>
      <c r="B52" s="43" t="s">
        <v>212</v>
      </c>
      <c r="C52" s="42" t="s">
        <v>883</v>
      </c>
      <c r="D52" s="43" t="s">
        <v>872</v>
      </c>
      <c r="E52" s="104">
        <v>26</v>
      </c>
      <c r="F52" s="105" t="s">
        <v>1103</v>
      </c>
      <c r="G52" s="106" t="s">
        <v>99</v>
      </c>
    </row>
    <row r="53" spans="1:7" s="46" customFormat="1" ht="38.25" x14ac:dyDescent="0.25">
      <c r="A53" s="41" t="s">
        <v>127</v>
      </c>
      <c r="B53" s="43" t="s">
        <v>225</v>
      </c>
      <c r="C53" s="42" t="s">
        <v>894</v>
      </c>
      <c r="D53" s="43" t="s">
        <v>872</v>
      </c>
      <c r="E53" s="104">
        <v>9</v>
      </c>
      <c r="F53" s="105" t="s">
        <v>1104</v>
      </c>
      <c r="G53" s="106" t="s">
        <v>46</v>
      </c>
    </row>
    <row r="54" spans="1:7" s="46" customFormat="1" ht="38.25" x14ac:dyDescent="0.25">
      <c r="A54" s="41" t="s">
        <v>129</v>
      </c>
      <c r="B54" s="43" t="s">
        <v>235</v>
      </c>
      <c r="C54" s="42" t="s">
        <v>904</v>
      </c>
      <c r="D54" s="43" t="s">
        <v>872</v>
      </c>
      <c r="E54" s="104">
        <v>1</v>
      </c>
      <c r="F54" s="105" t="s">
        <v>1105</v>
      </c>
      <c r="G54" s="106" t="s">
        <v>19</v>
      </c>
    </row>
    <row r="55" spans="1:7" s="46" customFormat="1" ht="38.25" x14ac:dyDescent="0.25">
      <c r="A55" s="41" t="s">
        <v>132</v>
      </c>
      <c r="B55" s="43" t="s">
        <v>241</v>
      </c>
      <c r="C55" s="42" t="s">
        <v>913</v>
      </c>
      <c r="D55" s="43" t="s">
        <v>914</v>
      </c>
      <c r="E55" s="104">
        <v>10</v>
      </c>
      <c r="F55" s="105" t="s">
        <v>1106</v>
      </c>
      <c r="G55" s="106" t="s">
        <v>50</v>
      </c>
    </row>
    <row r="56" spans="1:7" s="46" customFormat="1" ht="38.25" x14ac:dyDescent="0.25">
      <c r="A56" s="41" t="s">
        <v>134</v>
      </c>
      <c r="B56" s="43" t="s">
        <v>255</v>
      </c>
      <c r="C56" s="42" t="s">
        <v>811</v>
      </c>
      <c r="D56" s="43" t="s">
        <v>793</v>
      </c>
      <c r="E56" s="104">
        <v>97</v>
      </c>
      <c r="F56" s="105" t="s">
        <v>1097</v>
      </c>
      <c r="G56" s="106" t="s">
        <v>306</v>
      </c>
    </row>
    <row r="57" spans="1:7" s="46" customFormat="1" ht="38.25" x14ac:dyDescent="0.25">
      <c r="A57" s="41" t="s">
        <v>136</v>
      </c>
      <c r="B57" s="43" t="s">
        <v>282</v>
      </c>
      <c r="C57" s="42" t="s">
        <v>938</v>
      </c>
      <c r="D57" s="43" t="s">
        <v>592</v>
      </c>
      <c r="E57" s="104">
        <v>2</v>
      </c>
      <c r="F57" s="105" t="s">
        <v>1107</v>
      </c>
      <c r="G57" s="106" t="s">
        <v>23</v>
      </c>
    </row>
    <row r="58" spans="1:7" s="46" customFormat="1" ht="38.25" x14ac:dyDescent="0.25">
      <c r="A58" s="41" t="s">
        <v>140</v>
      </c>
      <c r="B58" s="43" t="s">
        <v>288</v>
      </c>
      <c r="C58" s="42" t="s">
        <v>947</v>
      </c>
      <c r="D58" s="43" t="s">
        <v>872</v>
      </c>
      <c r="E58" s="104">
        <v>5</v>
      </c>
      <c r="F58" s="105" t="s">
        <v>1108</v>
      </c>
      <c r="G58" s="106" t="s">
        <v>33</v>
      </c>
    </row>
    <row r="59" spans="1:7" s="46" customFormat="1" ht="38.25" x14ac:dyDescent="0.25">
      <c r="A59" s="41" t="s">
        <v>143</v>
      </c>
      <c r="B59" s="43" t="s">
        <v>294</v>
      </c>
      <c r="C59" s="42" t="s">
        <v>955</v>
      </c>
      <c r="D59" s="43" t="s">
        <v>872</v>
      </c>
      <c r="E59" s="104">
        <v>6</v>
      </c>
      <c r="F59" s="105" t="s">
        <v>1109</v>
      </c>
      <c r="G59" s="106" t="s">
        <v>36</v>
      </c>
    </row>
    <row r="60" spans="1:7" s="46" customFormat="1" ht="38.25" x14ac:dyDescent="0.25">
      <c r="A60" s="41" t="s">
        <v>145</v>
      </c>
      <c r="B60" s="43" t="s">
        <v>322</v>
      </c>
      <c r="C60" s="42" t="s">
        <v>969</v>
      </c>
      <c r="D60" s="43" t="s">
        <v>22</v>
      </c>
      <c r="E60" s="104">
        <v>120</v>
      </c>
      <c r="F60" s="105" t="s">
        <v>1110</v>
      </c>
      <c r="G60" s="106" t="s">
        <v>1111</v>
      </c>
    </row>
    <row r="61" spans="1:7" s="46" customFormat="1" ht="51" x14ac:dyDescent="0.25">
      <c r="A61" s="41" t="s">
        <v>148</v>
      </c>
      <c r="B61" s="43" t="s">
        <v>325</v>
      </c>
      <c r="C61" s="42" t="s">
        <v>989</v>
      </c>
      <c r="D61" s="43" t="s">
        <v>990</v>
      </c>
      <c r="E61" s="104">
        <v>120</v>
      </c>
      <c r="F61" s="105" t="s">
        <v>1112</v>
      </c>
      <c r="G61" s="106" t="s">
        <v>1111</v>
      </c>
    </row>
    <row r="62" spans="1:7" s="46" customFormat="1" ht="51" x14ac:dyDescent="0.25">
      <c r="A62" s="41" t="s">
        <v>151</v>
      </c>
      <c r="B62" s="43" t="s">
        <v>328</v>
      </c>
      <c r="C62" s="42" t="s">
        <v>1004</v>
      </c>
      <c r="D62" s="43" t="s">
        <v>1005</v>
      </c>
      <c r="E62" s="104">
        <v>55</v>
      </c>
      <c r="F62" s="105" t="s">
        <v>1113</v>
      </c>
      <c r="G62" s="106" t="s">
        <v>181</v>
      </c>
    </row>
    <row r="63" spans="1:7" s="25" customFormat="1" ht="2.1" customHeight="1" x14ac:dyDescent="0.25">
      <c r="A63" s="355"/>
      <c r="B63" s="356"/>
      <c r="C63" s="356"/>
      <c r="D63" s="356"/>
      <c r="E63" s="356"/>
      <c r="F63" s="356"/>
      <c r="G63" s="357"/>
    </row>
    <row r="64" spans="1:7" s="25" customFormat="1" x14ac:dyDescent="0.25">
      <c r="A64" s="324"/>
      <c r="B64" s="324"/>
      <c r="C64" s="324"/>
      <c r="D64" s="324"/>
      <c r="E64" s="324"/>
      <c r="F64" s="324"/>
      <c r="G64" s="324"/>
    </row>
    <row r="65" spans="1:7" s="25" customFormat="1" x14ac:dyDescent="0.25">
      <c r="A65" s="97"/>
      <c r="B65" s="325" t="s">
        <v>1051</v>
      </c>
      <c r="C65" s="325"/>
      <c r="D65" s="325" t="s">
        <v>1052</v>
      </c>
      <c r="E65" s="325"/>
      <c r="F65" s="325"/>
      <c r="G65" s="325"/>
    </row>
  </sheetData>
  <mergeCells count="14">
    <mergeCell ref="B10:G10"/>
    <mergeCell ref="B3:G3"/>
    <mergeCell ref="B4:G4"/>
    <mergeCell ref="A6:G6"/>
    <mergeCell ref="A7:G7"/>
    <mergeCell ref="E8:G8"/>
    <mergeCell ref="B65:C65"/>
    <mergeCell ref="D65:G65"/>
    <mergeCell ref="B11:G11"/>
    <mergeCell ref="C13:G13"/>
    <mergeCell ref="A16:G16"/>
    <mergeCell ref="A17:G17"/>
    <mergeCell ref="A63:G63"/>
    <mergeCell ref="A64:G64"/>
  </mergeCells>
  <printOptions horizontalCentered="1"/>
  <pageMargins left="0.39" right="0.39" top="0.59" bottom="0.59" header="0.39" footer="0.39"/>
  <pageSetup paperSize="9" scale="91" fitToHeight="10000" orientation="landscape" horizontalDpi="300" verticalDpi="300"/>
  <headerFooter>
    <oddHeader>&amp;L&amp;9Программный комплекс АВС-4 (редакция 2019)&amp;C&amp;P&amp;R793600</oddHeader>
    <oddFooter>&amp;CСтраниц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1C17-8E76-444D-A4A9-B609B350FE4C}">
  <sheetPr>
    <tabColor rgb="FF92D050"/>
    <pageSetUpPr fitToPage="1"/>
  </sheetPr>
  <dimension ref="A1:N53"/>
  <sheetViews>
    <sheetView tabSelected="1" topLeftCell="A27" zoomScaleNormal="100" workbookViewId="0">
      <selection activeCell="I40" sqref="I40"/>
    </sheetView>
  </sheetViews>
  <sheetFormatPr defaultRowHeight="12.75" outlineLevelCol="1" x14ac:dyDescent="0.25"/>
  <cols>
    <col min="1" max="1" width="4.140625" style="241" customWidth="1"/>
    <col min="2" max="2" width="18" style="241" customWidth="1"/>
    <col min="3" max="3" width="58.5703125" style="241" customWidth="1"/>
    <col min="4" max="7" width="13.140625" style="241" customWidth="1"/>
    <col min="8" max="8" width="2.7109375" style="241" customWidth="1"/>
    <col min="9" max="9" width="13.140625" style="243" customWidth="1" outlineLevel="1"/>
    <col min="10" max="10" width="10.7109375" style="244" customWidth="1" outlineLevel="1"/>
    <col min="11" max="11" width="12.5703125" style="241" customWidth="1" outlineLevel="1"/>
    <col min="12" max="12" width="8" style="241" customWidth="1" outlineLevel="1"/>
    <col min="13" max="13" width="9.140625" style="241"/>
    <col min="14" max="14" width="18.140625" style="241" customWidth="1"/>
    <col min="15" max="16384" width="9.140625" style="241"/>
  </cols>
  <sheetData>
    <row r="1" spans="1:10" x14ac:dyDescent="0.25">
      <c r="G1" s="242"/>
      <c r="H1" s="242"/>
    </row>
    <row r="2" spans="1:10" x14ac:dyDescent="0.25">
      <c r="A2" s="245" t="s">
        <v>1643</v>
      </c>
      <c r="B2" s="245"/>
      <c r="C2" s="365" t="s">
        <v>1644</v>
      </c>
      <c r="D2" s="365"/>
      <c r="E2" s="365"/>
      <c r="F2" s="365"/>
      <c r="G2" s="246"/>
      <c r="H2" s="246"/>
    </row>
    <row r="3" spans="1:10" x14ac:dyDescent="0.25">
      <c r="C3" s="366" t="s">
        <v>1645</v>
      </c>
      <c r="D3" s="366"/>
      <c r="E3" s="366"/>
      <c r="F3" s="366"/>
      <c r="G3" s="246"/>
      <c r="H3" s="246"/>
    </row>
    <row r="4" spans="1:10" ht="15" x14ac:dyDescent="0.25">
      <c r="A4" s="241" t="s">
        <v>1646</v>
      </c>
      <c r="G4" s="246"/>
      <c r="H4" s="246"/>
    </row>
    <row r="5" spans="1:10" x14ac:dyDescent="0.25">
      <c r="A5" s="247"/>
      <c r="B5" s="247"/>
      <c r="G5" s="246"/>
      <c r="H5" s="246"/>
    </row>
    <row r="6" spans="1:10" x14ac:dyDescent="0.25">
      <c r="A6" s="241" t="s">
        <v>1647</v>
      </c>
      <c r="C6" s="248"/>
      <c r="D6" s="248"/>
      <c r="E6" s="248"/>
      <c r="F6" s="249">
        <f>G47</f>
        <v>52389.550909090904</v>
      </c>
      <c r="G6" s="246" t="s">
        <v>1122</v>
      </c>
      <c r="H6" s="246"/>
    </row>
    <row r="7" spans="1:10" x14ac:dyDescent="0.25">
      <c r="A7" s="247"/>
      <c r="B7" s="367" t="s">
        <v>1040</v>
      </c>
      <c r="C7" s="367"/>
      <c r="F7" s="250"/>
      <c r="G7" s="246"/>
      <c r="H7" s="246"/>
    </row>
    <row r="8" spans="1:10" x14ac:dyDescent="0.25">
      <c r="A8" s="247"/>
      <c r="B8" s="241" t="s">
        <v>1648</v>
      </c>
      <c r="C8" s="248"/>
      <c r="D8" s="248"/>
      <c r="E8" s="248"/>
      <c r="F8" s="249">
        <f>F6/112*12</f>
        <v>5613.1661688311688</v>
      </c>
      <c r="G8" s="246" t="s">
        <v>1122</v>
      </c>
      <c r="H8" s="246"/>
    </row>
    <row r="9" spans="1:10" ht="17.25" customHeight="1" x14ac:dyDescent="0.25">
      <c r="B9" s="247"/>
      <c r="C9" s="247"/>
      <c r="D9" s="247"/>
      <c r="E9" s="247"/>
      <c r="F9" s="251"/>
      <c r="G9" s="251"/>
      <c r="H9" s="251"/>
    </row>
    <row r="10" spans="1:10" x14ac:dyDescent="0.25">
      <c r="A10" s="241" t="s">
        <v>1649</v>
      </c>
      <c r="C10" s="368" t="s">
        <v>1650</v>
      </c>
      <c r="D10" s="368"/>
      <c r="E10" s="368"/>
      <c r="F10" s="368"/>
    </row>
    <row r="11" spans="1:10" x14ac:dyDescent="0.25">
      <c r="G11" s="246"/>
      <c r="H11" s="246"/>
    </row>
    <row r="12" spans="1:10" ht="17.25" customHeight="1" x14ac:dyDescent="0.25">
      <c r="B12" s="369" t="s">
        <v>1651</v>
      </c>
      <c r="C12" s="369"/>
      <c r="D12" s="369"/>
      <c r="E12" s="369"/>
      <c r="F12" s="369"/>
      <c r="G12" s="246"/>
      <c r="H12" s="246"/>
    </row>
    <row r="13" spans="1:10" ht="30.6" customHeight="1" x14ac:dyDescent="0.25">
      <c r="A13" s="370" t="s">
        <v>1652</v>
      </c>
      <c r="B13" s="371"/>
      <c r="C13" s="371"/>
      <c r="D13" s="371"/>
      <c r="E13" s="371"/>
      <c r="F13" s="371"/>
      <c r="G13" s="371"/>
      <c r="H13" s="252"/>
    </row>
    <row r="14" spans="1:10" ht="14.25" customHeight="1" x14ac:dyDescent="0.25">
      <c r="A14" s="253"/>
      <c r="B14" s="362" t="s">
        <v>1054</v>
      </c>
      <c r="C14" s="362"/>
      <c r="D14" s="362"/>
      <c r="E14" s="362"/>
      <c r="F14" s="362"/>
    </row>
    <row r="15" spans="1:10" ht="14.25" customHeight="1" x14ac:dyDescent="0.25">
      <c r="A15" s="241" t="s">
        <v>1653</v>
      </c>
      <c r="G15" s="246"/>
      <c r="H15" s="246"/>
    </row>
    <row r="16" spans="1:10" s="257" customFormat="1" ht="15" customHeight="1" x14ac:dyDescent="0.25">
      <c r="A16" s="363" t="s">
        <v>12</v>
      </c>
      <c r="B16" s="364" t="s">
        <v>1654</v>
      </c>
      <c r="C16" s="363" t="s">
        <v>1655</v>
      </c>
      <c r="D16" s="363" t="s">
        <v>352</v>
      </c>
      <c r="E16" s="363"/>
      <c r="F16" s="363"/>
      <c r="G16" s="363" t="s">
        <v>1656</v>
      </c>
      <c r="H16" s="254"/>
      <c r="I16" s="255"/>
      <c r="J16" s="256"/>
    </row>
    <row r="17" spans="1:10" s="257" customFormat="1" ht="40.5" customHeight="1" x14ac:dyDescent="0.25">
      <c r="A17" s="363"/>
      <c r="B17" s="364"/>
      <c r="C17" s="363"/>
      <c r="D17" s="258" t="s">
        <v>1657</v>
      </c>
      <c r="E17" s="258" t="s">
        <v>1658</v>
      </c>
      <c r="F17" s="258" t="s">
        <v>1659</v>
      </c>
      <c r="G17" s="363"/>
      <c r="H17" s="254"/>
      <c r="I17" s="255"/>
      <c r="J17" s="256"/>
    </row>
    <row r="18" spans="1:10" s="257" customFormat="1" ht="15.75" customHeight="1" x14ac:dyDescent="0.25">
      <c r="A18" s="259">
        <v>1</v>
      </c>
      <c r="B18" s="260">
        <v>2</v>
      </c>
      <c r="C18" s="259">
        <v>3</v>
      </c>
      <c r="D18" s="259">
        <v>4</v>
      </c>
      <c r="E18" s="259">
        <v>5</v>
      </c>
      <c r="F18" s="259">
        <v>6</v>
      </c>
      <c r="G18" s="259">
        <v>7</v>
      </c>
      <c r="H18" s="261"/>
      <c r="I18" s="255"/>
      <c r="J18" s="256"/>
    </row>
    <row r="19" spans="1:10" ht="6" customHeight="1" x14ac:dyDescent="0.25">
      <c r="A19" s="262"/>
      <c r="B19" s="263"/>
      <c r="C19" s="262"/>
      <c r="D19" s="262"/>
      <c r="E19" s="262"/>
      <c r="F19" s="262"/>
      <c r="G19" s="262"/>
    </row>
    <row r="20" spans="1:10" ht="15.75" customHeight="1" x14ac:dyDescent="0.25">
      <c r="A20" s="264"/>
      <c r="B20" s="265"/>
      <c r="C20" s="264" t="s">
        <v>1660</v>
      </c>
      <c r="D20" s="266"/>
      <c r="E20" s="266"/>
      <c r="F20" s="266"/>
      <c r="G20" s="267"/>
      <c r="H20" s="268"/>
    </row>
    <row r="21" spans="1:10" ht="14.25" customHeight="1" x14ac:dyDescent="0.25">
      <c r="A21" s="269">
        <v>3</v>
      </c>
      <c r="B21" s="270" t="s">
        <v>1690</v>
      </c>
      <c r="C21" s="309" t="s">
        <v>1689</v>
      </c>
      <c r="D21" s="271">
        <f>G21-E21</f>
        <v>26447.755000000001</v>
      </c>
      <c r="E21" s="272">
        <f>'793600_К9'!J276*0.001</f>
        <v>22876.880000000001</v>
      </c>
      <c r="F21" s="272" t="s">
        <v>386</v>
      </c>
      <c r="G21" s="272" t="str">
        <f>'793600_К9'!K15</f>
        <v>49324,635</v>
      </c>
      <c r="H21" s="273"/>
      <c r="I21" s="274"/>
    </row>
    <row r="22" spans="1:10" ht="14.25" customHeight="1" x14ac:dyDescent="0.25">
      <c r="A22" s="275"/>
      <c r="B22" s="276"/>
      <c r="C22" s="277" t="s">
        <v>1661</v>
      </c>
      <c r="D22" s="278">
        <f>SUM(D21:D21)</f>
        <v>26447.755000000001</v>
      </c>
      <c r="E22" s="279">
        <f>SUM(E21:E21)</f>
        <v>22876.880000000001</v>
      </c>
      <c r="F22" s="279">
        <f>SUM(F21:F21)</f>
        <v>0</v>
      </c>
      <c r="G22" s="279">
        <f>SUM(D22:F22)</f>
        <v>49324.635000000002</v>
      </c>
      <c r="H22" s="280"/>
      <c r="I22" s="281"/>
    </row>
    <row r="23" spans="1:10" ht="14.25" customHeight="1" x14ac:dyDescent="0.25">
      <c r="A23" s="275"/>
      <c r="B23" s="276"/>
      <c r="C23" s="277" t="s">
        <v>1662</v>
      </c>
      <c r="D23" s="278">
        <f>D22</f>
        <v>26447.755000000001</v>
      </c>
      <c r="E23" s="278">
        <f t="shared" ref="E23:G23" si="0">E22</f>
        <v>22876.880000000001</v>
      </c>
      <c r="F23" s="278">
        <f t="shared" si="0"/>
        <v>0</v>
      </c>
      <c r="G23" s="278">
        <f t="shared" si="0"/>
        <v>49324.635000000002</v>
      </c>
      <c r="H23" s="280"/>
    </row>
    <row r="24" spans="1:10" ht="6" customHeight="1" x14ac:dyDescent="0.25">
      <c r="A24" s="282"/>
      <c r="B24" s="283"/>
      <c r="C24" s="282"/>
      <c r="D24" s="282"/>
      <c r="E24" s="282"/>
      <c r="F24" s="282"/>
      <c r="G24" s="282"/>
      <c r="H24" s="284"/>
    </row>
    <row r="25" spans="1:10" ht="15.75" customHeight="1" x14ac:dyDescent="0.25">
      <c r="A25" s="264"/>
      <c r="B25" s="265"/>
      <c r="C25" s="264" t="s">
        <v>1663</v>
      </c>
      <c r="D25" s="266"/>
      <c r="E25" s="266"/>
      <c r="F25" s="266"/>
      <c r="G25" s="267"/>
      <c r="H25" s="268"/>
    </row>
    <row r="26" spans="1:10" ht="14.25" customHeight="1" x14ac:dyDescent="0.25">
      <c r="A26" s="269">
        <v>16</v>
      </c>
      <c r="B26" s="285" t="s">
        <v>1664</v>
      </c>
      <c r="C26" s="286" t="s">
        <v>1665</v>
      </c>
      <c r="D26" s="271">
        <f>ROUND(D23*0.02,3)</f>
        <v>528.95500000000004</v>
      </c>
      <c r="E26" s="272" t="s">
        <v>386</v>
      </c>
      <c r="F26" s="272" t="s">
        <v>386</v>
      </c>
      <c r="G26" s="272">
        <f>SUM(D26:F26)</f>
        <v>528.95500000000004</v>
      </c>
      <c r="H26" s="273"/>
    </row>
    <row r="27" spans="1:10" ht="14.25" customHeight="1" x14ac:dyDescent="0.25">
      <c r="A27" s="275"/>
      <c r="B27" s="276"/>
      <c r="C27" s="277" t="s">
        <v>1666</v>
      </c>
      <c r="D27" s="278">
        <f>SUM(D26)</f>
        <v>528.95500000000004</v>
      </c>
      <c r="E27" s="278">
        <f>SUM(E26)</f>
        <v>0</v>
      </c>
      <c r="F27" s="278">
        <f>SUM(F26)</f>
        <v>0</v>
      </c>
      <c r="G27" s="279">
        <f>SUM(D27:F27)</f>
        <v>528.95500000000004</v>
      </c>
      <c r="H27" s="280"/>
    </row>
    <row r="28" spans="1:10" ht="14.25" customHeight="1" x14ac:dyDescent="0.25">
      <c r="A28" s="275"/>
      <c r="B28" s="276"/>
      <c r="C28" s="277" t="s">
        <v>1667</v>
      </c>
      <c r="D28" s="278">
        <f>D23+D27</f>
        <v>26976.710000000003</v>
      </c>
      <c r="E28" s="278">
        <f>E23+E27</f>
        <v>22876.880000000001</v>
      </c>
      <c r="F28" s="278">
        <f>F23+F27</f>
        <v>0</v>
      </c>
      <c r="G28" s="279">
        <f>SUM(D28:F28)</f>
        <v>49853.590000000004</v>
      </c>
      <c r="H28" s="280"/>
    </row>
    <row r="29" spans="1:10" ht="6" customHeight="1" x14ac:dyDescent="0.25">
      <c r="A29" s="282"/>
      <c r="B29" s="283"/>
      <c r="C29" s="282"/>
      <c r="D29" s="282"/>
      <c r="E29" s="282"/>
      <c r="F29" s="282"/>
      <c r="G29" s="282"/>
      <c r="H29" s="284"/>
      <c r="I29" s="287"/>
    </row>
    <row r="30" spans="1:10" ht="15.75" customHeight="1" x14ac:dyDescent="0.25">
      <c r="A30" s="264"/>
      <c r="B30" s="265"/>
      <c r="C30" s="264" t="s">
        <v>1668</v>
      </c>
      <c r="D30" s="266"/>
      <c r="E30" s="266"/>
      <c r="F30" s="266"/>
      <c r="G30" s="267"/>
      <c r="H30" s="268"/>
    </row>
    <row r="31" spans="1:10" ht="25.5" x14ac:dyDescent="0.25">
      <c r="A31" s="269">
        <v>17</v>
      </c>
      <c r="B31" s="285" t="s">
        <v>1669</v>
      </c>
      <c r="C31" s="286" t="s">
        <v>1670</v>
      </c>
      <c r="D31" s="271">
        <f>ROUND(D28*0.019845,3)</f>
        <v>535.35299999999995</v>
      </c>
      <c r="E31" s="272" t="s">
        <v>386</v>
      </c>
      <c r="F31" s="272" t="s">
        <v>386</v>
      </c>
      <c r="G31" s="272">
        <f>SUM(D31:F31)</f>
        <v>535.35299999999995</v>
      </c>
      <c r="H31" s="273"/>
    </row>
    <row r="32" spans="1:10" ht="96" x14ac:dyDescent="0.25">
      <c r="A32" s="269">
        <v>18</v>
      </c>
      <c r="B32" s="288" t="s">
        <v>1671</v>
      </c>
      <c r="C32" s="286" t="s">
        <v>1672</v>
      </c>
      <c r="D32" s="271" t="s">
        <v>386</v>
      </c>
      <c r="E32" s="272" t="s">
        <v>386</v>
      </c>
      <c r="F32" s="272">
        <f>5944.764*0</f>
        <v>0</v>
      </c>
      <c r="G32" s="272">
        <f>SUM(D32:F32)</f>
        <v>0</v>
      </c>
      <c r="H32" s="289"/>
    </row>
    <row r="33" spans="1:14" ht="15.75" customHeight="1" x14ac:dyDescent="0.25">
      <c r="A33" s="275"/>
      <c r="B33" s="276"/>
      <c r="C33" s="277" t="s">
        <v>1673</v>
      </c>
      <c r="D33" s="278">
        <f>SUM(D31:D32)</f>
        <v>535.35299999999995</v>
      </c>
      <c r="E33" s="278">
        <f>SUM(E31:E32)</f>
        <v>0</v>
      </c>
      <c r="F33" s="278">
        <f>SUM(F31:F32)</f>
        <v>0</v>
      </c>
      <c r="G33" s="279">
        <f>SUM(D33:F33)</f>
        <v>535.35299999999995</v>
      </c>
      <c r="H33" s="280"/>
    </row>
    <row r="34" spans="1:14" ht="15.75" customHeight="1" x14ac:dyDescent="0.25">
      <c r="A34" s="275"/>
      <c r="B34" s="276"/>
      <c r="C34" s="277" t="s">
        <v>1674</v>
      </c>
      <c r="D34" s="278">
        <f>D28+D33</f>
        <v>27512.063000000002</v>
      </c>
      <c r="E34" s="278">
        <f>E28+E33</f>
        <v>22876.880000000001</v>
      </c>
      <c r="F34" s="278">
        <f>F28+F33</f>
        <v>0</v>
      </c>
      <c r="G34" s="279">
        <f>SUM(D34:F34)</f>
        <v>50388.942999999999</v>
      </c>
      <c r="H34" s="280"/>
    </row>
    <row r="35" spans="1:14" ht="15.75" customHeight="1" x14ac:dyDescent="0.25">
      <c r="A35" s="269">
        <v>19</v>
      </c>
      <c r="B35" s="285" t="s">
        <v>1675</v>
      </c>
      <c r="C35" s="286" t="s">
        <v>1676</v>
      </c>
      <c r="D35" s="271">
        <f>ROUND(D34*0.02,3)</f>
        <v>550.24099999999999</v>
      </c>
      <c r="E35" s="272" t="s">
        <v>386</v>
      </c>
      <c r="F35" s="272" t="s">
        <v>386</v>
      </c>
      <c r="G35" s="272">
        <f>SUM(D35:F35)</f>
        <v>550.24099999999999</v>
      </c>
      <c r="H35" s="273"/>
    </row>
    <row r="36" spans="1:14" ht="15.75" customHeight="1" x14ac:dyDescent="0.25">
      <c r="A36" s="269"/>
      <c r="B36" s="285"/>
      <c r="C36" s="286" t="s">
        <v>1677</v>
      </c>
      <c r="D36" s="271">
        <f>14087.5295479194*0</f>
        <v>0</v>
      </c>
      <c r="E36" s="272"/>
      <c r="F36" s="272"/>
      <c r="G36" s="272">
        <f>D36</f>
        <v>0</v>
      </c>
      <c r="H36" s="289"/>
    </row>
    <row r="37" spans="1:14" ht="15.75" customHeight="1" x14ac:dyDescent="0.25">
      <c r="A37" s="275"/>
      <c r="B37" s="276"/>
      <c r="C37" s="277" t="s">
        <v>1678</v>
      </c>
      <c r="D37" s="278">
        <f>D34+D35+D36</f>
        <v>28062.304000000004</v>
      </c>
      <c r="E37" s="279">
        <f>E34</f>
        <v>22876.880000000001</v>
      </c>
      <c r="F37" s="279">
        <f>F34</f>
        <v>0</v>
      </c>
      <c r="G37" s="279">
        <f>SUM(D37:F37)</f>
        <v>50939.184000000008</v>
      </c>
      <c r="H37" s="280"/>
    </row>
    <row r="38" spans="1:14" ht="15.75" customHeight="1" x14ac:dyDescent="0.25">
      <c r="A38" s="290">
        <v>20</v>
      </c>
      <c r="B38" s="291"/>
      <c r="C38" s="292" t="s">
        <v>1679</v>
      </c>
      <c r="D38" s="293">
        <f>ROUND(D37*0.71,3)</f>
        <v>19924.236000000001</v>
      </c>
      <c r="E38" s="293">
        <f>ROUND(E37*0.71,3)</f>
        <v>16242.584999999999</v>
      </c>
      <c r="F38" s="293">
        <f>ROUND(F37*0.71,3)</f>
        <v>0</v>
      </c>
      <c r="G38" s="293">
        <f>ROUND(G37*0.71,3)</f>
        <v>36166.821000000004</v>
      </c>
      <c r="H38" s="294"/>
    </row>
    <row r="39" spans="1:14" ht="15.75" customHeight="1" x14ac:dyDescent="0.25">
      <c r="A39" s="290">
        <v>21</v>
      </c>
      <c r="B39" s="291"/>
      <c r="C39" s="292" t="s">
        <v>1680</v>
      </c>
      <c r="D39" s="293">
        <f>ROUND(D37*0.29,3)</f>
        <v>8138.0680000000002</v>
      </c>
      <c r="E39" s="293">
        <f>ROUND(E37*0.29,3)</f>
        <v>6634.2950000000001</v>
      </c>
      <c r="F39" s="293">
        <f>ROUND(F37*0.29,3)</f>
        <v>0</v>
      </c>
      <c r="G39" s="293">
        <f>ROUND(G37*0.29,3)</f>
        <v>14772.362999999999</v>
      </c>
      <c r="H39" s="294"/>
    </row>
    <row r="40" spans="1:14" ht="15.75" customHeight="1" x14ac:dyDescent="0.25">
      <c r="A40" s="275"/>
      <c r="B40" s="276"/>
      <c r="C40" s="277" t="s">
        <v>1681</v>
      </c>
      <c r="D40" s="278"/>
      <c r="E40" s="278"/>
      <c r="F40" s="278"/>
      <c r="G40" s="279"/>
      <c r="H40" s="280"/>
    </row>
    <row r="41" spans="1:14" ht="24.75" customHeight="1" x14ac:dyDescent="0.25">
      <c r="A41" s="290">
        <v>22</v>
      </c>
      <c r="B41" s="295" t="s">
        <v>1682</v>
      </c>
      <c r="C41" s="292" t="s">
        <v>1683</v>
      </c>
      <c r="D41" s="293">
        <f>D38</f>
        <v>19924.236000000001</v>
      </c>
      <c r="E41" s="293">
        <f>E38</f>
        <v>16242.584999999999</v>
      </c>
      <c r="F41" s="293">
        <f>F38</f>
        <v>0</v>
      </c>
      <c r="G41" s="293">
        <f>G38</f>
        <v>36166.821000000004</v>
      </c>
      <c r="H41" s="294"/>
    </row>
    <row r="42" spans="1:14" ht="38.25" customHeight="1" x14ac:dyDescent="0.25">
      <c r="A42" s="290">
        <v>23</v>
      </c>
      <c r="B42" s="295" t="s">
        <v>1682</v>
      </c>
      <c r="C42" s="292" t="s">
        <v>1684</v>
      </c>
      <c r="D42" s="293">
        <f>ROUND(D39*1.0348515,3)</f>
        <v>8421.6919999999991</v>
      </c>
      <c r="E42" s="293">
        <f>ROUND(E39*1.0348515,3)</f>
        <v>6865.51</v>
      </c>
      <c r="F42" s="293">
        <f>ROUND(F39*1.0348515,3)</f>
        <v>0</v>
      </c>
      <c r="G42" s="293">
        <f>ROUND(G39*1.0348515,3)</f>
        <v>15287.201999999999</v>
      </c>
      <c r="H42" s="294"/>
      <c r="J42" s="296"/>
    </row>
    <row r="43" spans="1:14" ht="15.75" customHeight="1" x14ac:dyDescent="0.25">
      <c r="A43" s="275"/>
      <c r="B43" s="276"/>
      <c r="C43" s="277" t="s">
        <v>1685</v>
      </c>
      <c r="D43" s="278">
        <f>SUM(D41:D42)</f>
        <v>28345.928</v>
      </c>
      <c r="E43" s="278">
        <f>SUM(E41:E42)</f>
        <v>23108.095000000001</v>
      </c>
      <c r="F43" s="278">
        <f>SUM(F41:F42)</f>
        <v>0</v>
      </c>
      <c r="G43" s="278">
        <f>SUM(G41:G42)</f>
        <v>51454.023000000001</v>
      </c>
      <c r="H43" s="297"/>
    </row>
    <row r="44" spans="1:14" ht="15.75" customHeight="1" x14ac:dyDescent="0.25">
      <c r="A44" s="269">
        <v>24</v>
      </c>
      <c r="B44" s="285" t="s">
        <v>1686</v>
      </c>
      <c r="C44" s="286" t="s">
        <v>1687</v>
      </c>
      <c r="D44" s="271" t="s">
        <v>386</v>
      </c>
      <c r="E44" s="272" t="s">
        <v>386</v>
      </c>
      <c r="F44" s="272">
        <f>ROUND(G43*0.12,3)</f>
        <v>6174.4830000000002</v>
      </c>
      <c r="G44" s="272">
        <f>SUM(D44:F44)</f>
        <v>6174.4830000000002</v>
      </c>
      <c r="H44" s="273"/>
      <c r="I44" s="287"/>
      <c r="N44" s="298"/>
    </row>
    <row r="45" spans="1:14" ht="15.75" customHeight="1" x14ac:dyDescent="0.25">
      <c r="A45" s="275"/>
      <c r="B45" s="276"/>
      <c r="C45" s="277" t="s">
        <v>1688</v>
      </c>
      <c r="D45" s="278">
        <f>SUM(D43:D44)</f>
        <v>28345.928</v>
      </c>
      <c r="E45" s="278">
        <f>SUM(E43:E44)</f>
        <v>23108.095000000001</v>
      </c>
      <c r="F45" s="278">
        <f>SUM(F43:F44)</f>
        <v>6174.4830000000002</v>
      </c>
      <c r="G45" s="279">
        <f>SUM(D45:F45)</f>
        <v>57628.506000000001</v>
      </c>
      <c r="H45" s="280"/>
      <c r="N45" s="299"/>
    </row>
    <row r="46" spans="1:14" ht="9" customHeight="1" x14ac:dyDescent="0.25">
      <c r="A46" s="300"/>
      <c r="B46" s="301"/>
      <c r="C46" s="300"/>
      <c r="D46" s="300"/>
      <c r="E46" s="300"/>
      <c r="F46" s="300"/>
      <c r="G46" s="300"/>
    </row>
    <row r="47" spans="1:14" x14ac:dyDescent="0.25">
      <c r="A47" s="262"/>
      <c r="B47" s="301"/>
      <c r="C47" s="300" t="s">
        <v>1691</v>
      </c>
      <c r="D47" s="300"/>
      <c r="E47" s="302"/>
      <c r="F47" s="302"/>
      <c r="G47" s="310">
        <f>G45/110*100</f>
        <v>52389.550909090904</v>
      </c>
      <c r="H47" s="303"/>
      <c r="N47" s="299"/>
    </row>
    <row r="48" spans="1:14" x14ac:dyDescent="0.25">
      <c r="A48" s="300"/>
      <c r="B48" s="304"/>
      <c r="C48" s="300" t="s">
        <v>1692</v>
      </c>
      <c r="D48" s="300"/>
      <c r="E48" s="300"/>
      <c r="F48" s="300"/>
      <c r="G48" s="305">
        <f>F8</f>
        <v>5613.1661688311688</v>
      </c>
      <c r="H48" s="299"/>
    </row>
    <row r="49" spans="1:8" x14ac:dyDescent="0.25">
      <c r="A49" s="262"/>
      <c r="B49" s="301"/>
      <c r="C49" s="300"/>
      <c r="D49" s="300"/>
      <c r="E49" s="302"/>
      <c r="F49" s="302"/>
      <c r="G49" s="306"/>
      <c r="H49" s="303"/>
    </row>
    <row r="50" spans="1:8" x14ac:dyDescent="0.25">
      <c r="A50" s="300"/>
      <c r="B50" s="301"/>
      <c r="C50" s="300"/>
      <c r="D50" s="300"/>
      <c r="E50" s="300"/>
      <c r="F50" s="300"/>
      <c r="G50" s="307"/>
      <c r="H50" s="299"/>
    </row>
    <row r="51" spans="1:8" x14ac:dyDescent="0.25">
      <c r="G51" s="308"/>
    </row>
    <row r="52" spans="1:8" x14ac:dyDescent="0.25">
      <c r="G52" s="308"/>
    </row>
    <row r="53" spans="1:8" x14ac:dyDescent="0.25">
      <c r="G53" s="308"/>
    </row>
  </sheetData>
  <mergeCells count="12">
    <mergeCell ref="G16:G17"/>
    <mergeCell ref="C2:F2"/>
    <mergeCell ref="C3:F3"/>
    <mergeCell ref="B7:C7"/>
    <mergeCell ref="C10:F10"/>
    <mergeCell ref="B12:F12"/>
    <mergeCell ref="A13:G13"/>
    <mergeCell ref="B14:F14"/>
    <mergeCell ref="A16:A17"/>
    <mergeCell ref="B16:B17"/>
    <mergeCell ref="C16:C17"/>
    <mergeCell ref="D16:F16"/>
  </mergeCells>
  <printOptions horizontalCentered="1"/>
  <pageMargins left="0.19685039370078741" right="0.19685039370078741" top="0.47244094488188981" bottom="0.47244094488188981" header="0.31496062992125984" footer="0.31496062992125984"/>
  <pageSetup paperSize="9" fitToHeight="3" orientation="landscape" r:id="rId1"/>
  <headerFooter>
    <oddHeader>&amp;L&amp;9Программный комплекс АВС-4 (редакция 2018.4)&amp;C&amp;P&amp;R79021</oddHeader>
    <oddFooter>&amp;CСтраниц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4C4A-FC30-4470-8359-4EBCBF03B9E0}">
  <sheetPr>
    <pageSetUpPr fitToPage="1"/>
  </sheetPr>
  <dimension ref="A1:L280"/>
  <sheetViews>
    <sheetView showGridLines="0" workbookViewId="0">
      <selection activeCell="G8" sqref="G8:L8"/>
    </sheetView>
  </sheetViews>
  <sheetFormatPr defaultRowHeight="12.75" x14ac:dyDescent="0.2"/>
  <cols>
    <col min="1" max="1" width="4.7109375" style="40" customWidth="1"/>
    <col min="2" max="2" width="14" style="40" customWidth="1"/>
    <col min="3" max="3" width="45.42578125" style="40" customWidth="1"/>
    <col min="4" max="12" width="11" style="40" customWidth="1"/>
    <col min="13" max="256" width="9.140625" style="40"/>
    <col min="257" max="257" width="4.7109375" style="40" customWidth="1"/>
    <col min="258" max="258" width="14" style="40" customWidth="1"/>
    <col min="259" max="259" width="45.42578125" style="40" customWidth="1"/>
    <col min="260" max="268" width="11" style="40" customWidth="1"/>
    <col min="269" max="512" width="9.140625" style="40"/>
    <col min="513" max="513" width="4.7109375" style="40" customWidth="1"/>
    <col min="514" max="514" width="14" style="40" customWidth="1"/>
    <col min="515" max="515" width="45.42578125" style="40" customWidth="1"/>
    <col min="516" max="524" width="11" style="40" customWidth="1"/>
    <col min="525" max="768" width="9.140625" style="40"/>
    <col min="769" max="769" width="4.7109375" style="40" customWidth="1"/>
    <col min="770" max="770" width="14" style="40" customWidth="1"/>
    <col min="771" max="771" width="45.42578125" style="40" customWidth="1"/>
    <col min="772" max="780" width="11" style="40" customWidth="1"/>
    <col min="781" max="1024" width="9.140625" style="40"/>
    <col min="1025" max="1025" width="4.7109375" style="40" customWidth="1"/>
    <col min="1026" max="1026" width="14" style="40" customWidth="1"/>
    <col min="1027" max="1027" width="45.42578125" style="40" customWidth="1"/>
    <col min="1028" max="1036" width="11" style="40" customWidth="1"/>
    <col min="1037" max="1280" width="9.140625" style="40"/>
    <col min="1281" max="1281" width="4.7109375" style="40" customWidth="1"/>
    <col min="1282" max="1282" width="14" style="40" customWidth="1"/>
    <col min="1283" max="1283" width="45.42578125" style="40" customWidth="1"/>
    <col min="1284" max="1292" width="11" style="40" customWidth="1"/>
    <col min="1293" max="1536" width="9.140625" style="40"/>
    <col min="1537" max="1537" width="4.7109375" style="40" customWidth="1"/>
    <col min="1538" max="1538" width="14" style="40" customWidth="1"/>
    <col min="1539" max="1539" width="45.42578125" style="40" customWidth="1"/>
    <col min="1540" max="1548" width="11" style="40" customWidth="1"/>
    <col min="1549" max="1792" width="9.140625" style="40"/>
    <col min="1793" max="1793" width="4.7109375" style="40" customWidth="1"/>
    <col min="1794" max="1794" width="14" style="40" customWidth="1"/>
    <col min="1795" max="1795" width="45.42578125" style="40" customWidth="1"/>
    <col min="1796" max="1804" width="11" style="40" customWidth="1"/>
    <col min="1805" max="2048" width="9.140625" style="40"/>
    <col min="2049" max="2049" width="4.7109375" style="40" customWidth="1"/>
    <col min="2050" max="2050" width="14" style="40" customWidth="1"/>
    <col min="2051" max="2051" width="45.42578125" style="40" customWidth="1"/>
    <col min="2052" max="2060" width="11" style="40" customWidth="1"/>
    <col min="2061" max="2304" width="9.140625" style="40"/>
    <col min="2305" max="2305" width="4.7109375" style="40" customWidth="1"/>
    <col min="2306" max="2306" width="14" style="40" customWidth="1"/>
    <col min="2307" max="2307" width="45.42578125" style="40" customWidth="1"/>
    <col min="2308" max="2316" width="11" style="40" customWidth="1"/>
    <col min="2317" max="2560" width="9.140625" style="40"/>
    <col min="2561" max="2561" width="4.7109375" style="40" customWidth="1"/>
    <col min="2562" max="2562" width="14" style="40" customWidth="1"/>
    <col min="2563" max="2563" width="45.42578125" style="40" customWidth="1"/>
    <col min="2564" max="2572" width="11" style="40" customWidth="1"/>
    <col min="2573" max="2816" width="9.140625" style="40"/>
    <col min="2817" max="2817" width="4.7109375" style="40" customWidth="1"/>
    <col min="2818" max="2818" width="14" style="40" customWidth="1"/>
    <col min="2819" max="2819" width="45.42578125" style="40" customWidth="1"/>
    <col min="2820" max="2828" width="11" style="40" customWidth="1"/>
    <col min="2829" max="3072" width="9.140625" style="40"/>
    <col min="3073" max="3073" width="4.7109375" style="40" customWidth="1"/>
    <col min="3074" max="3074" width="14" style="40" customWidth="1"/>
    <col min="3075" max="3075" width="45.42578125" style="40" customWidth="1"/>
    <col min="3076" max="3084" width="11" style="40" customWidth="1"/>
    <col min="3085" max="3328" width="9.140625" style="40"/>
    <col min="3329" max="3329" width="4.7109375" style="40" customWidth="1"/>
    <col min="3330" max="3330" width="14" style="40" customWidth="1"/>
    <col min="3331" max="3331" width="45.42578125" style="40" customWidth="1"/>
    <col min="3332" max="3340" width="11" style="40" customWidth="1"/>
    <col min="3341" max="3584" width="9.140625" style="40"/>
    <col min="3585" max="3585" width="4.7109375" style="40" customWidth="1"/>
    <col min="3586" max="3586" width="14" style="40" customWidth="1"/>
    <col min="3587" max="3587" width="45.42578125" style="40" customWidth="1"/>
    <col min="3588" max="3596" width="11" style="40" customWidth="1"/>
    <col min="3597" max="3840" width="9.140625" style="40"/>
    <col min="3841" max="3841" width="4.7109375" style="40" customWidth="1"/>
    <col min="3842" max="3842" width="14" style="40" customWidth="1"/>
    <col min="3843" max="3843" width="45.42578125" style="40" customWidth="1"/>
    <col min="3844" max="3852" width="11" style="40" customWidth="1"/>
    <col min="3853" max="4096" width="9.140625" style="40"/>
    <col min="4097" max="4097" width="4.7109375" style="40" customWidth="1"/>
    <col min="4098" max="4098" width="14" style="40" customWidth="1"/>
    <col min="4099" max="4099" width="45.42578125" style="40" customWidth="1"/>
    <col min="4100" max="4108" width="11" style="40" customWidth="1"/>
    <col min="4109" max="4352" width="9.140625" style="40"/>
    <col min="4353" max="4353" width="4.7109375" style="40" customWidth="1"/>
    <col min="4354" max="4354" width="14" style="40" customWidth="1"/>
    <col min="4355" max="4355" width="45.42578125" style="40" customWidth="1"/>
    <col min="4356" max="4364" width="11" style="40" customWidth="1"/>
    <col min="4365" max="4608" width="9.140625" style="40"/>
    <col min="4609" max="4609" width="4.7109375" style="40" customWidth="1"/>
    <col min="4610" max="4610" width="14" style="40" customWidth="1"/>
    <col min="4611" max="4611" width="45.42578125" style="40" customWidth="1"/>
    <col min="4612" max="4620" width="11" style="40" customWidth="1"/>
    <col min="4621" max="4864" width="9.140625" style="40"/>
    <col min="4865" max="4865" width="4.7109375" style="40" customWidth="1"/>
    <col min="4866" max="4866" width="14" style="40" customWidth="1"/>
    <col min="4867" max="4867" width="45.42578125" style="40" customWidth="1"/>
    <col min="4868" max="4876" width="11" style="40" customWidth="1"/>
    <col min="4877" max="5120" width="9.140625" style="40"/>
    <col min="5121" max="5121" width="4.7109375" style="40" customWidth="1"/>
    <col min="5122" max="5122" width="14" style="40" customWidth="1"/>
    <col min="5123" max="5123" width="45.42578125" style="40" customWidth="1"/>
    <col min="5124" max="5132" width="11" style="40" customWidth="1"/>
    <col min="5133" max="5376" width="9.140625" style="40"/>
    <col min="5377" max="5377" width="4.7109375" style="40" customWidth="1"/>
    <col min="5378" max="5378" width="14" style="40" customWidth="1"/>
    <col min="5379" max="5379" width="45.42578125" style="40" customWidth="1"/>
    <col min="5380" max="5388" width="11" style="40" customWidth="1"/>
    <col min="5389" max="5632" width="9.140625" style="40"/>
    <col min="5633" max="5633" width="4.7109375" style="40" customWidth="1"/>
    <col min="5634" max="5634" width="14" style="40" customWidth="1"/>
    <col min="5635" max="5635" width="45.42578125" style="40" customWidth="1"/>
    <col min="5636" max="5644" width="11" style="40" customWidth="1"/>
    <col min="5645" max="5888" width="9.140625" style="40"/>
    <col min="5889" max="5889" width="4.7109375" style="40" customWidth="1"/>
    <col min="5890" max="5890" width="14" style="40" customWidth="1"/>
    <col min="5891" max="5891" width="45.42578125" style="40" customWidth="1"/>
    <col min="5892" max="5900" width="11" style="40" customWidth="1"/>
    <col min="5901" max="6144" width="9.140625" style="40"/>
    <col min="6145" max="6145" width="4.7109375" style="40" customWidth="1"/>
    <col min="6146" max="6146" width="14" style="40" customWidth="1"/>
    <col min="6147" max="6147" width="45.42578125" style="40" customWidth="1"/>
    <col min="6148" max="6156" width="11" style="40" customWidth="1"/>
    <col min="6157" max="6400" width="9.140625" style="40"/>
    <col min="6401" max="6401" width="4.7109375" style="40" customWidth="1"/>
    <col min="6402" max="6402" width="14" style="40" customWidth="1"/>
    <col min="6403" max="6403" width="45.42578125" style="40" customWidth="1"/>
    <col min="6404" max="6412" width="11" style="40" customWidth="1"/>
    <col min="6413" max="6656" width="9.140625" style="40"/>
    <col min="6657" max="6657" width="4.7109375" style="40" customWidth="1"/>
    <col min="6658" max="6658" width="14" style="40" customWidth="1"/>
    <col min="6659" max="6659" width="45.42578125" style="40" customWidth="1"/>
    <col min="6660" max="6668" width="11" style="40" customWidth="1"/>
    <col min="6669" max="6912" width="9.140625" style="40"/>
    <col min="6913" max="6913" width="4.7109375" style="40" customWidth="1"/>
    <col min="6914" max="6914" width="14" style="40" customWidth="1"/>
    <col min="6915" max="6915" width="45.42578125" style="40" customWidth="1"/>
    <col min="6916" max="6924" width="11" style="40" customWidth="1"/>
    <col min="6925" max="7168" width="9.140625" style="40"/>
    <col min="7169" max="7169" width="4.7109375" style="40" customWidth="1"/>
    <col min="7170" max="7170" width="14" style="40" customWidth="1"/>
    <col min="7171" max="7171" width="45.42578125" style="40" customWidth="1"/>
    <col min="7172" max="7180" width="11" style="40" customWidth="1"/>
    <col min="7181" max="7424" width="9.140625" style="40"/>
    <col min="7425" max="7425" width="4.7109375" style="40" customWidth="1"/>
    <col min="7426" max="7426" width="14" style="40" customWidth="1"/>
    <col min="7427" max="7427" width="45.42578125" style="40" customWidth="1"/>
    <col min="7428" max="7436" width="11" style="40" customWidth="1"/>
    <col min="7437" max="7680" width="9.140625" style="40"/>
    <col min="7681" max="7681" width="4.7109375" style="40" customWidth="1"/>
    <col min="7682" max="7682" width="14" style="40" customWidth="1"/>
    <col min="7683" max="7683" width="45.42578125" style="40" customWidth="1"/>
    <col min="7684" max="7692" width="11" style="40" customWidth="1"/>
    <col min="7693" max="7936" width="9.140625" style="40"/>
    <col min="7937" max="7937" width="4.7109375" style="40" customWidth="1"/>
    <col min="7938" max="7938" width="14" style="40" customWidth="1"/>
    <col min="7939" max="7939" width="45.42578125" style="40" customWidth="1"/>
    <col min="7940" max="7948" width="11" style="40" customWidth="1"/>
    <col min="7949" max="8192" width="9.140625" style="40"/>
    <col min="8193" max="8193" width="4.7109375" style="40" customWidth="1"/>
    <col min="8194" max="8194" width="14" style="40" customWidth="1"/>
    <col min="8195" max="8195" width="45.42578125" style="40" customWidth="1"/>
    <col min="8196" max="8204" width="11" style="40" customWidth="1"/>
    <col min="8205" max="8448" width="9.140625" style="40"/>
    <col min="8449" max="8449" width="4.7109375" style="40" customWidth="1"/>
    <col min="8450" max="8450" width="14" style="40" customWidth="1"/>
    <col min="8451" max="8451" width="45.42578125" style="40" customWidth="1"/>
    <col min="8452" max="8460" width="11" style="40" customWidth="1"/>
    <col min="8461" max="8704" width="9.140625" style="40"/>
    <col min="8705" max="8705" width="4.7109375" style="40" customWidth="1"/>
    <col min="8706" max="8706" width="14" style="40" customWidth="1"/>
    <col min="8707" max="8707" width="45.42578125" style="40" customWidth="1"/>
    <col min="8708" max="8716" width="11" style="40" customWidth="1"/>
    <col min="8717" max="8960" width="9.140625" style="40"/>
    <col min="8961" max="8961" width="4.7109375" style="40" customWidth="1"/>
    <col min="8962" max="8962" width="14" style="40" customWidth="1"/>
    <col min="8963" max="8963" width="45.42578125" style="40" customWidth="1"/>
    <col min="8964" max="8972" width="11" style="40" customWidth="1"/>
    <col min="8973" max="9216" width="9.140625" style="40"/>
    <col min="9217" max="9217" width="4.7109375" style="40" customWidth="1"/>
    <col min="9218" max="9218" width="14" style="40" customWidth="1"/>
    <col min="9219" max="9219" width="45.42578125" style="40" customWidth="1"/>
    <col min="9220" max="9228" width="11" style="40" customWidth="1"/>
    <col min="9229" max="9472" width="9.140625" style="40"/>
    <col min="9473" max="9473" width="4.7109375" style="40" customWidth="1"/>
    <col min="9474" max="9474" width="14" style="40" customWidth="1"/>
    <col min="9475" max="9475" width="45.42578125" style="40" customWidth="1"/>
    <col min="9476" max="9484" width="11" style="40" customWidth="1"/>
    <col min="9485" max="9728" width="9.140625" style="40"/>
    <col min="9729" max="9729" width="4.7109375" style="40" customWidth="1"/>
    <col min="9730" max="9730" width="14" style="40" customWidth="1"/>
    <col min="9731" max="9731" width="45.42578125" style="40" customWidth="1"/>
    <col min="9732" max="9740" width="11" style="40" customWidth="1"/>
    <col min="9741" max="9984" width="9.140625" style="40"/>
    <col min="9985" max="9985" width="4.7109375" style="40" customWidth="1"/>
    <col min="9986" max="9986" width="14" style="40" customWidth="1"/>
    <col min="9987" max="9987" width="45.42578125" style="40" customWidth="1"/>
    <col min="9988" max="9996" width="11" style="40" customWidth="1"/>
    <col min="9997" max="10240" width="9.140625" style="40"/>
    <col min="10241" max="10241" width="4.7109375" style="40" customWidth="1"/>
    <col min="10242" max="10242" width="14" style="40" customWidth="1"/>
    <col min="10243" max="10243" width="45.42578125" style="40" customWidth="1"/>
    <col min="10244" max="10252" width="11" style="40" customWidth="1"/>
    <col min="10253" max="10496" width="9.140625" style="40"/>
    <col min="10497" max="10497" width="4.7109375" style="40" customWidth="1"/>
    <col min="10498" max="10498" width="14" style="40" customWidth="1"/>
    <col min="10499" max="10499" width="45.42578125" style="40" customWidth="1"/>
    <col min="10500" max="10508" width="11" style="40" customWidth="1"/>
    <col min="10509" max="10752" width="9.140625" style="40"/>
    <col min="10753" max="10753" width="4.7109375" style="40" customWidth="1"/>
    <col min="10754" max="10754" width="14" style="40" customWidth="1"/>
    <col min="10755" max="10755" width="45.42578125" style="40" customWidth="1"/>
    <col min="10756" max="10764" width="11" style="40" customWidth="1"/>
    <col min="10765" max="11008" width="9.140625" style="40"/>
    <col min="11009" max="11009" width="4.7109375" style="40" customWidth="1"/>
    <col min="11010" max="11010" width="14" style="40" customWidth="1"/>
    <col min="11011" max="11011" width="45.42578125" style="40" customWidth="1"/>
    <col min="11012" max="11020" width="11" style="40" customWidth="1"/>
    <col min="11021" max="11264" width="9.140625" style="40"/>
    <col min="11265" max="11265" width="4.7109375" style="40" customWidth="1"/>
    <col min="11266" max="11266" width="14" style="40" customWidth="1"/>
    <col min="11267" max="11267" width="45.42578125" style="40" customWidth="1"/>
    <col min="11268" max="11276" width="11" style="40" customWidth="1"/>
    <col min="11277" max="11520" width="9.140625" style="40"/>
    <col min="11521" max="11521" width="4.7109375" style="40" customWidth="1"/>
    <col min="11522" max="11522" width="14" style="40" customWidth="1"/>
    <col min="11523" max="11523" width="45.42578125" style="40" customWidth="1"/>
    <col min="11524" max="11532" width="11" style="40" customWidth="1"/>
    <col min="11533" max="11776" width="9.140625" style="40"/>
    <col min="11777" max="11777" width="4.7109375" style="40" customWidth="1"/>
    <col min="11778" max="11778" width="14" style="40" customWidth="1"/>
    <col min="11779" max="11779" width="45.42578125" style="40" customWidth="1"/>
    <col min="11780" max="11788" width="11" style="40" customWidth="1"/>
    <col min="11789" max="12032" width="9.140625" style="40"/>
    <col min="12033" max="12033" width="4.7109375" style="40" customWidth="1"/>
    <col min="12034" max="12034" width="14" style="40" customWidth="1"/>
    <col min="12035" max="12035" width="45.42578125" style="40" customWidth="1"/>
    <col min="12036" max="12044" width="11" style="40" customWidth="1"/>
    <col min="12045" max="12288" width="9.140625" style="40"/>
    <col min="12289" max="12289" width="4.7109375" style="40" customWidth="1"/>
    <col min="12290" max="12290" width="14" style="40" customWidth="1"/>
    <col min="12291" max="12291" width="45.42578125" style="40" customWidth="1"/>
    <col min="12292" max="12300" width="11" style="40" customWidth="1"/>
    <col min="12301" max="12544" width="9.140625" style="40"/>
    <col min="12545" max="12545" width="4.7109375" style="40" customWidth="1"/>
    <col min="12546" max="12546" width="14" style="40" customWidth="1"/>
    <col min="12547" max="12547" width="45.42578125" style="40" customWidth="1"/>
    <col min="12548" max="12556" width="11" style="40" customWidth="1"/>
    <col min="12557" max="12800" width="9.140625" style="40"/>
    <col min="12801" max="12801" width="4.7109375" style="40" customWidth="1"/>
    <col min="12802" max="12802" width="14" style="40" customWidth="1"/>
    <col min="12803" max="12803" width="45.42578125" style="40" customWidth="1"/>
    <col min="12804" max="12812" width="11" style="40" customWidth="1"/>
    <col min="12813" max="13056" width="9.140625" style="40"/>
    <col min="13057" max="13057" width="4.7109375" style="40" customWidth="1"/>
    <col min="13058" max="13058" width="14" style="40" customWidth="1"/>
    <col min="13059" max="13059" width="45.42578125" style="40" customWidth="1"/>
    <col min="13060" max="13068" width="11" style="40" customWidth="1"/>
    <col min="13069" max="13312" width="9.140625" style="40"/>
    <col min="13313" max="13313" width="4.7109375" style="40" customWidth="1"/>
    <col min="13314" max="13314" width="14" style="40" customWidth="1"/>
    <col min="13315" max="13315" width="45.42578125" style="40" customWidth="1"/>
    <col min="13316" max="13324" width="11" style="40" customWidth="1"/>
    <col min="13325" max="13568" width="9.140625" style="40"/>
    <col min="13569" max="13569" width="4.7109375" style="40" customWidth="1"/>
    <col min="13570" max="13570" width="14" style="40" customWidth="1"/>
    <col min="13571" max="13571" width="45.42578125" style="40" customWidth="1"/>
    <col min="13572" max="13580" width="11" style="40" customWidth="1"/>
    <col min="13581" max="13824" width="9.140625" style="40"/>
    <col min="13825" max="13825" width="4.7109375" style="40" customWidth="1"/>
    <col min="13826" max="13826" width="14" style="40" customWidth="1"/>
    <col min="13827" max="13827" width="45.42578125" style="40" customWidth="1"/>
    <col min="13828" max="13836" width="11" style="40" customWidth="1"/>
    <col min="13837" max="14080" width="9.140625" style="40"/>
    <col min="14081" max="14081" width="4.7109375" style="40" customWidth="1"/>
    <col min="14082" max="14082" width="14" style="40" customWidth="1"/>
    <col min="14083" max="14083" width="45.42578125" style="40" customWidth="1"/>
    <col min="14084" max="14092" width="11" style="40" customWidth="1"/>
    <col min="14093" max="14336" width="9.140625" style="40"/>
    <col min="14337" max="14337" width="4.7109375" style="40" customWidth="1"/>
    <col min="14338" max="14338" width="14" style="40" customWidth="1"/>
    <col min="14339" max="14339" width="45.42578125" style="40" customWidth="1"/>
    <col min="14340" max="14348" width="11" style="40" customWidth="1"/>
    <col min="14349" max="14592" width="9.140625" style="40"/>
    <col min="14593" max="14593" width="4.7109375" style="40" customWidth="1"/>
    <col min="14594" max="14594" width="14" style="40" customWidth="1"/>
    <col min="14595" max="14595" width="45.42578125" style="40" customWidth="1"/>
    <col min="14596" max="14604" width="11" style="40" customWidth="1"/>
    <col min="14605" max="14848" width="9.140625" style="40"/>
    <col min="14849" max="14849" width="4.7109375" style="40" customWidth="1"/>
    <col min="14850" max="14850" width="14" style="40" customWidth="1"/>
    <col min="14851" max="14851" width="45.42578125" style="40" customWidth="1"/>
    <col min="14852" max="14860" width="11" style="40" customWidth="1"/>
    <col min="14861" max="15104" width="9.140625" style="40"/>
    <col min="15105" max="15105" width="4.7109375" style="40" customWidth="1"/>
    <col min="15106" max="15106" width="14" style="40" customWidth="1"/>
    <col min="15107" max="15107" width="45.42578125" style="40" customWidth="1"/>
    <col min="15108" max="15116" width="11" style="40" customWidth="1"/>
    <col min="15117" max="15360" width="9.140625" style="40"/>
    <col min="15361" max="15361" width="4.7109375" style="40" customWidth="1"/>
    <col min="15362" max="15362" width="14" style="40" customWidth="1"/>
    <col min="15363" max="15363" width="45.42578125" style="40" customWidth="1"/>
    <col min="15364" max="15372" width="11" style="40" customWidth="1"/>
    <col min="15373" max="15616" width="9.140625" style="40"/>
    <col min="15617" max="15617" width="4.7109375" style="40" customWidth="1"/>
    <col min="15618" max="15618" width="14" style="40" customWidth="1"/>
    <col min="15619" max="15619" width="45.42578125" style="40" customWidth="1"/>
    <col min="15620" max="15628" width="11" style="40" customWidth="1"/>
    <col min="15629" max="15872" width="9.140625" style="40"/>
    <col min="15873" max="15873" width="4.7109375" style="40" customWidth="1"/>
    <col min="15874" max="15874" width="14" style="40" customWidth="1"/>
    <col min="15875" max="15875" width="45.42578125" style="40" customWidth="1"/>
    <col min="15876" max="15884" width="11" style="40" customWidth="1"/>
    <col min="15885" max="16128" width="9.140625" style="40"/>
    <col min="16129" max="16129" width="4.7109375" style="40" customWidth="1"/>
    <col min="16130" max="16130" width="14" style="40" customWidth="1"/>
    <col min="16131" max="16131" width="45.42578125" style="40" customWidth="1"/>
    <col min="16132" max="16140" width="11" style="40" customWidth="1"/>
    <col min="16141" max="16384" width="9.140625" style="40"/>
  </cols>
  <sheetData>
    <row r="1" spans="1:12" s="25" customFormat="1" x14ac:dyDescent="0.25">
      <c r="L1" s="26" t="s">
        <v>1114</v>
      </c>
    </row>
    <row r="2" spans="1:12" s="25" customFormat="1" x14ac:dyDescent="0.2">
      <c r="A2" s="40"/>
      <c r="B2" s="40"/>
      <c r="C2" s="107"/>
      <c r="D2" s="107"/>
      <c r="E2" s="40"/>
      <c r="F2" s="40"/>
      <c r="G2" s="107"/>
      <c r="H2" s="107"/>
      <c r="I2" s="107"/>
      <c r="J2" s="107"/>
      <c r="K2" s="107"/>
      <c r="L2" s="107"/>
    </row>
    <row r="3" spans="1:12" s="25" customFormat="1" x14ac:dyDescent="0.25">
      <c r="A3" s="27" t="s">
        <v>348</v>
      </c>
      <c r="B3" s="27"/>
      <c r="C3" s="347" t="s">
        <v>1</v>
      </c>
      <c r="D3" s="347"/>
      <c r="E3" s="347"/>
      <c r="F3" s="347"/>
      <c r="G3" s="347"/>
      <c r="H3" s="347"/>
      <c r="I3" s="347"/>
      <c r="J3" s="347"/>
      <c r="K3" s="347"/>
      <c r="L3" s="347"/>
    </row>
    <row r="4" spans="1:12" s="25" customFormat="1" x14ac:dyDescent="0.25">
      <c r="A4" s="108" t="s">
        <v>1115</v>
      </c>
      <c r="B4" s="108"/>
      <c r="C4" s="391" t="s">
        <v>1116</v>
      </c>
      <c r="D4" s="391"/>
      <c r="E4" s="391"/>
      <c r="F4" s="391"/>
      <c r="G4" s="391"/>
      <c r="H4" s="391"/>
      <c r="I4" s="391"/>
      <c r="J4" s="391"/>
      <c r="K4" s="391"/>
      <c r="L4" s="391"/>
    </row>
    <row r="5" spans="1:12" s="25" customFormat="1" x14ac:dyDescent="0.25">
      <c r="A5" s="27" t="s">
        <v>349</v>
      </c>
      <c r="B5" s="27"/>
      <c r="C5" s="347" t="s">
        <v>3</v>
      </c>
      <c r="D5" s="347"/>
      <c r="E5" s="347"/>
      <c r="F5" s="347"/>
      <c r="G5" s="347"/>
      <c r="H5" s="347"/>
      <c r="I5" s="347"/>
      <c r="J5" s="347"/>
      <c r="K5" s="347"/>
      <c r="L5" s="347"/>
    </row>
    <row r="6" spans="1:12" s="25" customFormat="1" x14ac:dyDescent="0.25">
      <c r="A6" s="108" t="s">
        <v>1117</v>
      </c>
      <c r="B6" s="108"/>
      <c r="C6" s="391" t="s">
        <v>5</v>
      </c>
      <c r="D6" s="391"/>
      <c r="E6" s="391"/>
      <c r="F6" s="391"/>
      <c r="G6" s="391"/>
      <c r="H6" s="391"/>
      <c r="I6" s="391"/>
      <c r="J6" s="391"/>
      <c r="K6" s="391"/>
      <c r="L6" s="391"/>
    </row>
    <row r="7" spans="1:12" s="25" customFormat="1" ht="10.5" customHeight="1" x14ac:dyDescent="0.25">
      <c r="C7" s="109"/>
      <c r="D7" s="109"/>
    </row>
    <row r="8" spans="1:12" s="25" customFormat="1" ht="18.75" x14ac:dyDescent="0.25">
      <c r="C8" s="392" t="s">
        <v>1118</v>
      </c>
      <c r="D8" s="392"/>
      <c r="E8" s="392"/>
      <c r="F8" s="392"/>
      <c r="G8" s="349" t="s">
        <v>1639</v>
      </c>
      <c r="H8" s="349"/>
      <c r="I8" s="349"/>
      <c r="J8" s="349"/>
      <c r="K8" s="349"/>
      <c r="L8" s="349"/>
    </row>
    <row r="9" spans="1:12" s="25" customFormat="1" ht="19.5" customHeight="1" x14ac:dyDescent="0.25">
      <c r="C9" s="380" t="s">
        <v>1119</v>
      </c>
      <c r="D9" s="380"/>
      <c r="E9" s="380"/>
      <c r="F9" s="380"/>
      <c r="G9" s="380"/>
      <c r="H9" s="380"/>
      <c r="I9" s="380"/>
      <c r="J9" s="380"/>
      <c r="K9" s="110"/>
    </row>
    <row r="10" spans="1:12" s="25" customFormat="1" ht="12" customHeight="1" x14ac:dyDescent="0.25">
      <c r="C10" s="109"/>
      <c r="D10" s="109"/>
    </row>
    <row r="11" spans="1:12" s="25" customFormat="1" ht="15" x14ac:dyDescent="0.25">
      <c r="B11" s="111" t="s">
        <v>351</v>
      </c>
      <c r="C11" s="381" t="s">
        <v>1638</v>
      </c>
      <c r="D11" s="381"/>
      <c r="E11" s="381"/>
      <c r="F11" s="381"/>
      <c r="G11" s="381"/>
      <c r="H11" s="381"/>
      <c r="I11" s="381"/>
      <c r="J11" s="381"/>
      <c r="K11" s="381"/>
      <c r="L11" s="381"/>
    </row>
    <row r="12" spans="1:12" s="25" customFormat="1" ht="15" x14ac:dyDescent="0.25">
      <c r="B12" s="111"/>
      <c r="C12" s="382" t="s">
        <v>1120</v>
      </c>
      <c r="D12" s="382"/>
      <c r="E12" s="382"/>
      <c r="F12" s="382"/>
      <c r="G12" s="382"/>
      <c r="H12" s="382"/>
      <c r="I12" s="382"/>
      <c r="J12" s="382"/>
      <c r="K12" s="382"/>
    </row>
    <row r="13" spans="1:12" s="25" customFormat="1" x14ac:dyDescent="0.25"/>
    <row r="14" spans="1:12" s="25" customFormat="1" x14ac:dyDescent="0.25">
      <c r="A14" s="27" t="s">
        <v>9</v>
      </c>
      <c r="B14" s="27"/>
      <c r="C14" s="347" t="s">
        <v>10</v>
      </c>
      <c r="D14" s="347"/>
      <c r="E14" s="347"/>
      <c r="F14" s="347"/>
      <c r="G14" s="347"/>
      <c r="H14" s="347"/>
      <c r="I14" s="347"/>
      <c r="J14" s="347"/>
      <c r="K14" s="347"/>
      <c r="L14" s="347"/>
    </row>
    <row r="15" spans="1:12" x14ac:dyDescent="0.2">
      <c r="A15" s="112"/>
      <c r="B15" s="112"/>
      <c r="C15" s="112"/>
      <c r="E15" s="113" t="s">
        <v>1121</v>
      </c>
      <c r="F15" s="113"/>
      <c r="G15" s="113"/>
      <c r="H15" s="113"/>
      <c r="I15" s="113"/>
      <c r="J15" s="114"/>
      <c r="K15" s="35" t="s">
        <v>353</v>
      </c>
      <c r="L15" s="35" t="s">
        <v>1122</v>
      </c>
    </row>
    <row r="16" spans="1:12" x14ac:dyDescent="0.2">
      <c r="A16" s="112"/>
      <c r="B16" s="112"/>
      <c r="C16" s="112"/>
      <c r="E16" s="113" t="s">
        <v>1123</v>
      </c>
      <c r="F16" s="113"/>
      <c r="G16" s="113"/>
      <c r="H16" s="113"/>
      <c r="I16" s="113"/>
      <c r="J16" s="114"/>
      <c r="K16" s="35" t="s">
        <v>355</v>
      </c>
      <c r="L16" s="35" t="s">
        <v>1122</v>
      </c>
    </row>
    <row r="17" spans="1:12" x14ac:dyDescent="0.2">
      <c r="A17" s="112"/>
      <c r="B17" s="112"/>
      <c r="C17" s="112"/>
      <c r="E17" s="113" t="s">
        <v>1124</v>
      </c>
      <c r="F17" s="113"/>
      <c r="G17" s="113"/>
      <c r="H17" s="113"/>
      <c r="I17" s="113"/>
      <c r="J17" s="114"/>
      <c r="K17" s="35" t="s">
        <v>357</v>
      </c>
      <c r="L17" s="35" t="s">
        <v>1125</v>
      </c>
    </row>
    <row r="18" spans="1:12" s="25" customFormat="1" ht="16.5" customHeight="1" x14ac:dyDescent="0.25">
      <c r="A18" s="341" t="s">
        <v>1126</v>
      </c>
      <c r="B18" s="341"/>
      <c r="C18" s="341"/>
      <c r="D18" s="341"/>
      <c r="E18" s="341"/>
      <c r="F18" s="341"/>
      <c r="G18" s="341"/>
      <c r="H18" s="341"/>
      <c r="I18" s="341"/>
      <c r="J18" s="341"/>
      <c r="K18" s="26"/>
    </row>
    <row r="19" spans="1:12" s="36" customFormat="1" ht="24" customHeight="1" x14ac:dyDescent="0.25">
      <c r="A19" s="335" t="s">
        <v>12</v>
      </c>
      <c r="B19" s="335" t="s">
        <v>1127</v>
      </c>
      <c r="C19" s="335" t="s">
        <v>361</v>
      </c>
      <c r="D19" s="335" t="s">
        <v>15</v>
      </c>
      <c r="E19" s="335" t="s">
        <v>16</v>
      </c>
      <c r="F19" s="343" t="s">
        <v>1128</v>
      </c>
      <c r="G19" s="334"/>
      <c r="H19" s="333" t="s">
        <v>1129</v>
      </c>
      <c r="I19" s="383"/>
      <c r="J19" s="384"/>
      <c r="K19" s="335" t="s">
        <v>1130</v>
      </c>
      <c r="L19" s="385" t="s">
        <v>1131</v>
      </c>
    </row>
    <row r="20" spans="1:12" s="36" customFormat="1" ht="24" customHeight="1" x14ac:dyDescent="0.25">
      <c r="A20" s="342"/>
      <c r="B20" s="342"/>
      <c r="C20" s="342"/>
      <c r="D20" s="342"/>
      <c r="E20" s="342"/>
      <c r="F20" s="103" t="s">
        <v>1132</v>
      </c>
      <c r="G20" s="103" t="s">
        <v>1133</v>
      </c>
      <c r="H20" s="103" t="s">
        <v>1132</v>
      </c>
      <c r="I20" s="103" t="s">
        <v>1133</v>
      </c>
      <c r="J20" s="103" t="s">
        <v>1134</v>
      </c>
      <c r="K20" s="336"/>
      <c r="L20" s="386"/>
    </row>
    <row r="21" spans="1:12" s="36" customFormat="1" ht="36" x14ac:dyDescent="0.25">
      <c r="A21" s="336"/>
      <c r="B21" s="336"/>
      <c r="C21" s="336"/>
      <c r="D21" s="336"/>
      <c r="E21" s="336"/>
      <c r="F21" s="103" t="s">
        <v>1135</v>
      </c>
      <c r="G21" s="103" t="s">
        <v>1136</v>
      </c>
      <c r="H21" s="103" t="s">
        <v>1135</v>
      </c>
      <c r="I21" s="103" t="s">
        <v>1136</v>
      </c>
      <c r="J21" s="103" t="s">
        <v>1137</v>
      </c>
      <c r="K21" s="103" t="s">
        <v>1138</v>
      </c>
      <c r="L21" s="387"/>
    </row>
    <row r="22" spans="1:12" x14ac:dyDescent="0.2">
      <c r="A22" s="37">
        <v>1</v>
      </c>
      <c r="B22" s="38">
        <v>2</v>
      </c>
      <c r="C22" s="38">
        <v>3</v>
      </c>
      <c r="D22" s="38">
        <v>4</v>
      </c>
      <c r="E22" s="38">
        <v>5</v>
      </c>
      <c r="F22" s="38">
        <v>6</v>
      </c>
      <c r="G22" s="38">
        <v>7</v>
      </c>
      <c r="H22" s="38">
        <v>8</v>
      </c>
      <c r="I22" s="38">
        <v>9</v>
      </c>
      <c r="J22" s="38">
        <v>10</v>
      </c>
      <c r="K22" s="38">
        <v>11</v>
      </c>
      <c r="L22" s="38">
        <v>12</v>
      </c>
    </row>
    <row r="23" spans="1:12" x14ac:dyDescent="0.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89"/>
      <c r="L23" s="390"/>
    </row>
    <row r="24" spans="1:12" ht="15.75" customHeight="1" x14ac:dyDescent="0.25">
      <c r="A24" s="377" t="s">
        <v>366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9"/>
    </row>
    <row r="25" spans="1:12" s="46" customFormat="1" ht="60" x14ac:dyDescent="0.2">
      <c r="A25" s="115" t="s">
        <v>19</v>
      </c>
      <c r="B25" s="116" t="s">
        <v>1064</v>
      </c>
      <c r="C25" s="117" t="s">
        <v>1139</v>
      </c>
      <c r="D25" s="118" t="s">
        <v>369</v>
      </c>
      <c r="E25" s="118">
        <v>2</v>
      </c>
      <c r="F25" s="119">
        <v>109909.66</v>
      </c>
      <c r="G25" s="119">
        <v>7406.57</v>
      </c>
      <c r="H25" s="120">
        <v>219819</v>
      </c>
      <c r="I25" s="120">
        <v>14813</v>
      </c>
      <c r="J25" s="120">
        <v>21441</v>
      </c>
      <c r="K25" s="120">
        <v>185184</v>
      </c>
      <c r="L25" s="121">
        <v>437404</v>
      </c>
    </row>
    <row r="26" spans="1:12" s="46" customFormat="1" x14ac:dyDescent="0.25">
      <c r="A26" s="122"/>
      <c r="B26" s="123"/>
      <c r="C26" s="124" t="s">
        <v>1140</v>
      </c>
      <c r="D26" s="125"/>
      <c r="E26" s="126"/>
      <c r="F26" s="126">
        <v>91782.56</v>
      </c>
      <c r="G26" s="126">
        <v>2699.3</v>
      </c>
      <c r="H26" s="127">
        <v>183565</v>
      </c>
      <c r="I26" s="127">
        <v>5399</v>
      </c>
      <c r="J26" s="127"/>
      <c r="K26" s="127">
        <v>32400</v>
      </c>
      <c r="L26" s="127"/>
    </row>
    <row r="27" spans="1:12" s="46" customFormat="1" ht="60" x14ac:dyDescent="0.2">
      <c r="A27" s="115" t="s">
        <v>23</v>
      </c>
      <c r="B27" s="116" t="s">
        <v>338</v>
      </c>
      <c r="C27" s="117" t="s">
        <v>1141</v>
      </c>
      <c r="D27" s="118" t="s">
        <v>337</v>
      </c>
      <c r="E27" s="118">
        <v>1</v>
      </c>
      <c r="F27" s="119">
        <v>5231678.57</v>
      </c>
      <c r="G27" s="119" t="s">
        <v>386</v>
      </c>
      <c r="H27" s="120">
        <v>5231679</v>
      </c>
      <c r="I27" s="120" t="s">
        <v>386</v>
      </c>
      <c r="J27" s="120"/>
      <c r="K27" s="120" t="s">
        <v>386</v>
      </c>
      <c r="L27" s="121">
        <v>5231679</v>
      </c>
    </row>
    <row r="28" spans="1:12" s="46" customFormat="1" x14ac:dyDescent="0.25">
      <c r="A28" s="122"/>
      <c r="B28" s="123"/>
      <c r="C28" s="124" t="s">
        <v>1142</v>
      </c>
      <c r="D28" s="125"/>
      <c r="E28" s="126"/>
      <c r="F28" s="126" t="s">
        <v>386</v>
      </c>
      <c r="G28" s="126" t="s">
        <v>386</v>
      </c>
      <c r="H28" s="127" t="s">
        <v>386</v>
      </c>
      <c r="I28" s="127" t="s">
        <v>386</v>
      </c>
      <c r="J28" s="127">
        <v>5231679</v>
      </c>
      <c r="K28" s="127" t="s">
        <v>386</v>
      </c>
      <c r="L28" s="127"/>
    </row>
    <row r="29" spans="1:12" s="46" customFormat="1" ht="60" x14ac:dyDescent="0.2">
      <c r="A29" s="115" t="s">
        <v>26</v>
      </c>
      <c r="B29" s="116" t="s">
        <v>338</v>
      </c>
      <c r="C29" s="117" t="s">
        <v>1143</v>
      </c>
      <c r="D29" s="118" t="s">
        <v>337</v>
      </c>
      <c r="E29" s="118">
        <v>1</v>
      </c>
      <c r="F29" s="119">
        <v>5231678.57</v>
      </c>
      <c r="G29" s="119" t="s">
        <v>386</v>
      </c>
      <c r="H29" s="120">
        <v>5231679</v>
      </c>
      <c r="I29" s="120" t="s">
        <v>386</v>
      </c>
      <c r="J29" s="120"/>
      <c r="K29" s="120" t="s">
        <v>386</v>
      </c>
      <c r="L29" s="121">
        <v>5231679</v>
      </c>
    </row>
    <row r="30" spans="1:12" s="46" customFormat="1" x14ac:dyDescent="0.25">
      <c r="A30" s="122"/>
      <c r="B30" s="123"/>
      <c r="C30" s="124" t="s">
        <v>1142</v>
      </c>
      <c r="D30" s="125"/>
      <c r="E30" s="126"/>
      <c r="F30" s="126" t="s">
        <v>386</v>
      </c>
      <c r="G30" s="126" t="s">
        <v>386</v>
      </c>
      <c r="H30" s="127" t="s">
        <v>386</v>
      </c>
      <c r="I30" s="127" t="s">
        <v>386</v>
      </c>
      <c r="J30" s="127">
        <v>5231679</v>
      </c>
      <c r="K30" s="127" t="s">
        <v>386</v>
      </c>
      <c r="L30" s="127"/>
    </row>
    <row r="31" spans="1:12" s="46" customFormat="1" ht="60" x14ac:dyDescent="0.2">
      <c r="A31" s="115" t="s">
        <v>30</v>
      </c>
      <c r="B31" s="116" t="s">
        <v>1065</v>
      </c>
      <c r="C31" s="117" t="s">
        <v>1144</v>
      </c>
      <c r="D31" s="118" t="s">
        <v>369</v>
      </c>
      <c r="E31" s="118">
        <v>2</v>
      </c>
      <c r="F31" s="119">
        <v>67231.3</v>
      </c>
      <c r="G31" s="119">
        <v>3244.92</v>
      </c>
      <c r="H31" s="120">
        <v>134463</v>
      </c>
      <c r="I31" s="120">
        <v>6490</v>
      </c>
      <c r="J31" s="120">
        <v>9439</v>
      </c>
      <c r="K31" s="120">
        <v>118158</v>
      </c>
      <c r="L31" s="121">
        <v>272831</v>
      </c>
    </row>
    <row r="32" spans="1:12" s="46" customFormat="1" x14ac:dyDescent="0.25">
      <c r="A32" s="122"/>
      <c r="B32" s="123"/>
      <c r="C32" s="124" t="s">
        <v>1140</v>
      </c>
      <c r="D32" s="125"/>
      <c r="E32" s="126"/>
      <c r="F32" s="126">
        <v>59267</v>
      </c>
      <c r="G32" s="126">
        <v>1017.88</v>
      </c>
      <c r="H32" s="127">
        <v>118534</v>
      </c>
      <c r="I32" s="127">
        <v>2036</v>
      </c>
      <c r="J32" s="127"/>
      <c r="K32" s="127">
        <v>20210</v>
      </c>
      <c r="L32" s="127"/>
    </row>
    <row r="33" spans="1:12" s="46" customFormat="1" ht="48" x14ac:dyDescent="0.2">
      <c r="A33" s="115" t="s">
        <v>33</v>
      </c>
      <c r="B33" s="116" t="s">
        <v>338</v>
      </c>
      <c r="C33" s="117" t="s">
        <v>1145</v>
      </c>
      <c r="D33" s="118" t="s">
        <v>337</v>
      </c>
      <c r="E33" s="118">
        <v>2</v>
      </c>
      <c r="F33" s="119">
        <v>1555950</v>
      </c>
      <c r="G33" s="119" t="s">
        <v>386</v>
      </c>
      <c r="H33" s="120">
        <v>3111900</v>
      </c>
      <c r="I33" s="120" t="s">
        <v>386</v>
      </c>
      <c r="J33" s="120"/>
      <c r="K33" s="120" t="s">
        <v>386</v>
      </c>
      <c r="L33" s="121">
        <v>3111900</v>
      </c>
    </row>
    <row r="34" spans="1:12" s="46" customFormat="1" x14ac:dyDescent="0.25">
      <c r="A34" s="122"/>
      <c r="B34" s="123"/>
      <c r="C34" s="124" t="s">
        <v>1146</v>
      </c>
      <c r="D34" s="125"/>
      <c r="E34" s="126"/>
      <c r="F34" s="126" t="s">
        <v>386</v>
      </c>
      <c r="G34" s="126" t="s">
        <v>386</v>
      </c>
      <c r="H34" s="127" t="s">
        <v>386</v>
      </c>
      <c r="I34" s="127" t="s">
        <v>386</v>
      </c>
      <c r="J34" s="127">
        <v>3111900</v>
      </c>
      <c r="K34" s="127" t="s">
        <v>386</v>
      </c>
      <c r="L34" s="127"/>
    </row>
    <row r="35" spans="1:12" s="46" customFormat="1" ht="36" x14ac:dyDescent="0.2">
      <c r="A35" s="115" t="s">
        <v>36</v>
      </c>
      <c r="B35" s="116" t="s">
        <v>1066</v>
      </c>
      <c r="C35" s="117" t="s">
        <v>1147</v>
      </c>
      <c r="D35" s="118" t="s">
        <v>448</v>
      </c>
      <c r="E35" s="118">
        <v>2</v>
      </c>
      <c r="F35" s="119">
        <v>23446.12</v>
      </c>
      <c r="G35" s="119">
        <v>37.25</v>
      </c>
      <c r="H35" s="120">
        <v>46892</v>
      </c>
      <c r="I35" s="120">
        <v>74</v>
      </c>
      <c r="J35" s="120">
        <v>223</v>
      </c>
      <c r="K35" s="120">
        <v>45663</v>
      </c>
      <c r="L35" s="121">
        <v>99960</v>
      </c>
    </row>
    <row r="36" spans="1:12" s="46" customFormat="1" x14ac:dyDescent="0.25">
      <c r="A36" s="122"/>
      <c r="B36" s="123"/>
      <c r="C36" s="124" t="s">
        <v>1140</v>
      </c>
      <c r="D36" s="125"/>
      <c r="E36" s="126"/>
      <c r="F36" s="126">
        <v>23297.69</v>
      </c>
      <c r="G36" s="126" t="s">
        <v>386</v>
      </c>
      <c r="H36" s="127">
        <v>46595</v>
      </c>
      <c r="I36" s="127" t="s">
        <v>386</v>
      </c>
      <c r="J36" s="127"/>
      <c r="K36" s="127">
        <v>7404</v>
      </c>
      <c r="L36" s="127"/>
    </row>
    <row r="37" spans="1:12" s="46" customFormat="1" ht="72" x14ac:dyDescent="0.2">
      <c r="A37" s="115" t="s">
        <v>39</v>
      </c>
      <c r="B37" s="116" t="s">
        <v>341</v>
      </c>
      <c r="C37" s="117" t="s">
        <v>1148</v>
      </c>
      <c r="D37" s="118" t="s">
        <v>337</v>
      </c>
      <c r="E37" s="118">
        <v>2</v>
      </c>
      <c r="F37" s="119">
        <v>293596.19</v>
      </c>
      <c r="G37" s="119" t="s">
        <v>386</v>
      </c>
      <c r="H37" s="120">
        <v>587192</v>
      </c>
      <c r="I37" s="120" t="s">
        <v>386</v>
      </c>
      <c r="J37" s="120"/>
      <c r="K37" s="120" t="s">
        <v>386</v>
      </c>
      <c r="L37" s="121">
        <v>587192</v>
      </c>
    </row>
    <row r="38" spans="1:12" s="46" customFormat="1" x14ac:dyDescent="0.25">
      <c r="A38" s="122"/>
      <c r="B38" s="123"/>
      <c r="C38" s="124" t="s">
        <v>1149</v>
      </c>
      <c r="D38" s="125"/>
      <c r="E38" s="126"/>
      <c r="F38" s="126" t="s">
        <v>386</v>
      </c>
      <c r="G38" s="126" t="s">
        <v>386</v>
      </c>
      <c r="H38" s="127" t="s">
        <v>386</v>
      </c>
      <c r="I38" s="127" t="s">
        <v>386</v>
      </c>
      <c r="J38" s="127">
        <v>587192</v>
      </c>
      <c r="K38" s="127" t="s">
        <v>386</v>
      </c>
      <c r="L38" s="127"/>
    </row>
    <row r="39" spans="1:12" s="46" customFormat="1" ht="60" x14ac:dyDescent="0.2">
      <c r="A39" s="115" t="s">
        <v>42</v>
      </c>
      <c r="B39" s="116" t="s">
        <v>1067</v>
      </c>
      <c r="C39" s="117" t="s">
        <v>1150</v>
      </c>
      <c r="D39" s="118" t="s">
        <v>469</v>
      </c>
      <c r="E39" s="118">
        <v>7</v>
      </c>
      <c r="F39" s="119">
        <v>51851.99</v>
      </c>
      <c r="G39" s="119">
        <v>24.51</v>
      </c>
      <c r="H39" s="120">
        <v>362964</v>
      </c>
      <c r="I39" s="120">
        <v>172</v>
      </c>
      <c r="J39" s="120">
        <v>292955</v>
      </c>
      <c r="K39" s="120">
        <v>68440</v>
      </c>
      <c r="L39" s="121">
        <v>465916</v>
      </c>
    </row>
    <row r="40" spans="1:12" s="46" customFormat="1" x14ac:dyDescent="0.25">
      <c r="A40" s="122"/>
      <c r="B40" s="123"/>
      <c r="C40" s="124" t="s">
        <v>1140</v>
      </c>
      <c r="D40" s="125"/>
      <c r="E40" s="126"/>
      <c r="F40" s="126">
        <v>9976.68</v>
      </c>
      <c r="G40" s="126" t="s">
        <v>386</v>
      </c>
      <c r="H40" s="127">
        <v>69837</v>
      </c>
      <c r="I40" s="127" t="s">
        <v>386</v>
      </c>
      <c r="J40" s="127"/>
      <c r="K40" s="127">
        <v>34512</v>
      </c>
      <c r="L40" s="127"/>
    </row>
    <row r="41" spans="1:12" s="46" customFormat="1" ht="48" x14ac:dyDescent="0.2">
      <c r="A41" s="115" t="s">
        <v>46</v>
      </c>
      <c r="B41" s="116" t="s">
        <v>335</v>
      </c>
      <c r="C41" s="117" t="s">
        <v>1151</v>
      </c>
      <c r="D41" s="118" t="s">
        <v>337</v>
      </c>
      <c r="E41" s="118">
        <v>7</v>
      </c>
      <c r="F41" s="119">
        <v>1052660.71</v>
      </c>
      <c r="G41" s="119" t="s">
        <v>386</v>
      </c>
      <c r="H41" s="120">
        <v>7368625</v>
      </c>
      <c r="I41" s="120" t="s">
        <v>386</v>
      </c>
      <c r="J41" s="120"/>
      <c r="K41" s="120" t="s">
        <v>386</v>
      </c>
      <c r="L41" s="121">
        <v>7368625</v>
      </c>
    </row>
    <row r="42" spans="1:12" s="46" customFormat="1" x14ac:dyDescent="0.25">
      <c r="A42" s="122"/>
      <c r="B42" s="123"/>
      <c r="C42" s="124" t="s">
        <v>1152</v>
      </c>
      <c r="D42" s="125"/>
      <c r="E42" s="126"/>
      <c r="F42" s="126" t="s">
        <v>386</v>
      </c>
      <c r="G42" s="126" t="s">
        <v>386</v>
      </c>
      <c r="H42" s="127" t="s">
        <v>386</v>
      </c>
      <c r="I42" s="127" t="s">
        <v>386</v>
      </c>
      <c r="J42" s="127">
        <v>7368625</v>
      </c>
      <c r="K42" s="127" t="s">
        <v>386</v>
      </c>
      <c r="L42" s="127"/>
    </row>
    <row r="43" spans="1:12" s="46" customFormat="1" ht="60" x14ac:dyDescent="0.2">
      <c r="A43" s="115" t="s">
        <v>50</v>
      </c>
      <c r="B43" s="116" t="s">
        <v>1068</v>
      </c>
      <c r="C43" s="117" t="s">
        <v>1153</v>
      </c>
      <c r="D43" s="118" t="s">
        <v>469</v>
      </c>
      <c r="E43" s="118">
        <v>3</v>
      </c>
      <c r="F43" s="119">
        <v>49293.38</v>
      </c>
      <c r="G43" s="119">
        <v>16.52</v>
      </c>
      <c r="H43" s="120">
        <v>147880</v>
      </c>
      <c r="I43" s="120">
        <v>50</v>
      </c>
      <c r="J43" s="120">
        <v>125504</v>
      </c>
      <c r="K43" s="120">
        <v>21880</v>
      </c>
      <c r="L43" s="121">
        <v>183341</v>
      </c>
    </row>
    <row r="44" spans="1:12" s="46" customFormat="1" x14ac:dyDescent="0.25">
      <c r="A44" s="122"/>
      <c r="B44" s="123"/>
      <c r="C44" s="124" t="s">
        <v>1140</v>
      </c>
      <c r="D44" s="125"/>
      <c r="E44" s="126"/>
      <c r="F44" s="126">
        <v>7442.06</v>
      </c>
      <c r="G44" s="126" t="s">
        <v>386</v>
      </c>
      <c r="H44" s="127">
        <v>22326</v>
      </c>
      <c r="I44" s="127" t="s">
        <v>386</v>
      </c>
      <c r="J44" s="127"/>
      <c r="K44" s="127">
        <v>13581</v>
      </c>
      <c r="L44" s="127"/>
    </row>
    <row r="45" spans="1:12" s="46" customFormat="1" ht="48" x14ac:dyDescent="0.2">
      <c r="A45" s="115" t="s">
        <v>54</v>
      </c>
      <c r="B45" s="116" t="s">
        <v>335</v>
      </c>
      <c r="C45" s="117" t="s">
        <v>1154</v>
      </c>
      <c r="D45" s="118" t="s">
        <v>337</v>
      </c>
      <c r="E45" s="118">
        <v>3</v>
      </c>
      <c r="F45" s="119">
        <v>329803.57</v>
      </c>
      <c r="G45" s="119" t="s">
        <v>386</v>
      </c>
      <c r="H45" s="120">
        <v>989411</v>
      </c>
      <c r="I45" s="120" t="s">
        <v>386</v>
      </c>
      <c r="J45" s="120"/>
      <c r="K45" s="120" t="s">
        <v>386</v>
      </c>
      <c r="L45" s="121">
        <v>989411</v>
      </c>
    </row>
    <row r="46" spans="1:12" s="46" customFormat="1" x14ac:dyDescent="0.25">
      <c r="A46" s="122"/>
      <c r="B46" s="123"/>
      <c r="C46" s="124" t="s">
        <v>1155</v>
      </c>
      <c r="D46" s="125"/>
      <c r="E46" s="126"/>
      <c r="F46" s="126" t="s">
        <v>386</v>
      </c>
      <c r="G46" s="126" t="s">
        <v>386</v>
      </c>
      <c r="H46" s="127" t="s">
        <v>386</v>
      </c>
      <c r="I46" s="127" t="s">
        <v>386</v>
      </c>
      <c r="J46" s="127">
        <v>989411</v>
      </c>
      <c r="K46" s="127" t="s">
        <v>386</v>
      </c>
      <c r="L46" s="127"/>
    </row>
    <row r="47" spans="1:12" s="46" customFormat="1" ht="60" x14ac:dyDescent="0.2">
      <c r="A47" s="115" t="s">
        <v>57</v>
      </c>
      <c r="B47" s="116" t="s">
        <v>1069</v>
      </c>
      <c r="C47" s="117" t="s">
        <v>1156</v>
      </c>
      <c r="D47" s="118" t="s">
        <v>469</v>
      </c>
      <c r="E47" s="118">
        <v>2</v>
      </c>
      <c r="F47" s="119">
        <v>48640.800000000003</v>
      </c>
      <c r="G47" s="119">
        <v>11.22</v>
      </c>
      <c r="H47" s="120">
        <v>97282</v>
      </c>
      <c r="I47" s="120">
        <v>22</v>
      </c>
      <c r="J47" s="120">
        <v>83454</v>
      </c>
      <c r="K47" s="120">
        <v>13529</v>
      </c>
      <c r="L47" s="121">
        <v>119676</v>
      </c>
    </row>
    <row r="48" spans="1:12" s="46" customFormat="1" x14ac:dyDescent="0.25">
      <c r="A48" s="122"/>
      <c r="B48" s="123"/>
      <c r="C48" s="124" t="s">
        <v>1140</v>
      </c>
      <c r="D48" s="125"/>
      <c r="E48" s="126"/>
      <c r="F48" s="126">
        <v>6902.78</v>
      </c>
      <c r="G48" s="126" t="s">
        <v>386</v>
      </c>
      <c r="H48" s="127">
        <v>13806</v>
      </c>
      <c r="I48" s="127" t="s">
        <v>386</v>
      </c>
      <c r="J48" s="127"/>
      <c r="K48" s="127">
        <v>8865</v>
      </c>
      <c r="L48" s="127"/>
    </row>
    <row r="49" spans="1:12" s="46" customFormat="1" ht="48" x14ac:dyDescent="0.2">
      <c r="A49" s="115" t="s">
        <v>60</v>
      </c>
      <c r="B49" s="116" t="s">
        <v>335</v>
      </c>
      <c r="C49" s="117" t="s">
        <v>1157</v>
      </c>
      <c r="D49" s="118" t="s">
        <v>337</v>
      </c>
      <c r="E49" s="118">
        <v>2</v>
      </c>
      <c r="F49" s="119">
        <v>149089.29</v>
      </c>
      <c r="G49" s="119" t="s">
        <v>386</v>
      </c>
      <c r="H49" s="120">
        <v>298179</v>
      </c>
      <c r="I49" s="120" t="s">
        <v>386</v>
      </c>
      <c r="J49" s="120"/>
      <c r="K49" s="120" t="s">
        <v>386</v>
      </c>
      <c r="L49" s="121">
        <v>298179</v>
      </c>
    </row>
    <row r="50" spans="1:12" s="46" customFormat="1" x14ac:dyDescent="0.25">
      <c r="A50" s="122"/>
      <c r="B50" s="123"/>
      <c r="C50" s="124" t="s">
        <v>1158</v>
      </c>
      <c r="D50" s="125"/>
      <c r="E50" s="126"/>
      <c r="F50" s="126" t="s">
        <v>386</v>
      </c>
      <c r="G50" s="126" t="s">
        <v>386</v>
      </c>
      <c r="H50" s="127" t="s">
        <v>386</v>
      </c>
      <c r="I50" s="127" t="s">
        <v>386</v>
      </c>
      <c r="J50" s="127">
        <v>298179</v>
      </c>
      <c r="K50" s="127" t="s">
        <v>386</v>
      </c>
      <c r="L50" s="127"/>
    </row>
    <row r="51" spans="1:12" s="46" customFormat="1" ht="36" x14ac:dyDescent="0.2">
      <c r="A51" s="115" t="s">
        <v>64</v>
      </c>
      <c r="B51" s="116" t="s">
        <v>1070</v>
      </c>
      <c r="C51" s="117" t="s">
        <v>1159</v>
      </c>
      <c r="D51" s="118" t="s">
        <v>516</v>
      </c>
      <c r="E51" s="118">
        <v>2</v>
      </c>
      <c r="F51" s="119">
        <v>14375.3</v>
      </c>
      <c r="G51" s="119">
        <v>897.75</v>
      </c>
      <c r="H51" s="120">
        <v>28751</v>
      </c>
      <c r="I51" s="120">
        <v>1796</v>
      </c>
      <c r="J51" s="120">
        <v>2212</v>
      </c>
      <c r="K51" s="120">
        <v>24943</v>
      </c>
      <c r="L51" s="121">
        <v>57989</v>
      </c>
    </row>
    <row r="52" spans="1:12" s="46" customFormat="1" x14ac:dyDescent="0.25">
      <c r="A52" s="122"/>
      <c r="B52" s="123"/>
      <c r="C52" s="124" t="s">
        <v>1140</v>
      </c>
      <c r="D52" s="125"/>
      <c r="E52" s="126"/>
      <c r="F52" s="126">
        <v>12371.49</v>
      </c>
      <c r="G52" s="126">
        <v>354.34</v>
      </c>
      <c r="H52" s="127">
        <v>24743</v>
      </c>
      <c r="I52" s="127">
        <v>709</v>
      </c>
      <c r="J52" s="127"/>
      <c r="K52" s="127">
        <v>4295</v>
      </c>
      <c r="L52" s="127"/>
    </row>
    <row r="53" spans="1:12" s="46" customFormat="1" ht="72" x14ac:dyDescent="0.2">
      <c r="A53" s="115" t="s">
        <v>66</v>
      </c>
      <c r="B53" s="116" t="s">
        <v>1160</v>
      </c>
      <c r="C53" s="117" t="s">
        <v>1161</v>
      </c>
      <c r="D53" s="118" t="s">
        <v>29</v>
      </c>
      <c r="E53" s="118">
        <v>2</v>
      </c>
      <c r="F53" s="119">
        <v>434738</v>
      </c>
      <c r="G53" s="119" t="s">
        <v>386</v>
      </c>
      <c r="H53" s="120">
        <v>869476</v>
      </c>
      <c r="I53" s="120" t="s">
        <v>386</v>
      </c>
      <c r="J53" s="120">
        <v>869476</v>
      </c>
      <c r="K53" s="120" t="s">
        <v>386</v>
      </c>
      <c r="L53" s="121">
        <v>939034</v>
      </c>
    </row>
    <row r="54" spans="1:12" s="46" customFormat="1" x14ac:dyDescent="0.25">
      <c r="A54" s="122"/>
      <c r="B54" s="123"/>
      <c r="C54" s="124" t="s">
        <v>1162</v>
      </c>
      <c r="D54" s="125"/>
      <c r="E54" s="126"/>
      <c r="F54" s="126" t="s">
        <v>386</v>
      </c>
      <c r="G54" s="126" t="s">
        <v>386</v>
      </c>
      <c r="H54" s="127" t="s">
        <v>386</v>
      </c>
      <c r="I54" s="127" t="s">
        <v>386</v>
      </c>
      <c r="J54" s="127"/>
      <c r="K54" s="127">
        <v>69558</v>
      </c>
      <c r="L54" s="127"/>
    </row>
    <row r="55" spans="1:12" s="46" customFormat="1" ht="36" x14ac:dyDescent="0.2">
      <c r="A55" s="115" t="s">
        <v>69</v>
      </c>
      <c r="B55" s="116" t="s">
        <v>1071</v>
      </c>
      <c r="C55" s="117" t="s">
        <v>1163</v>
      </c>
      <c r="D55" s="118" t="s">
        <v>22</v>
      </c>
      <c r="E55" s="118">
        <v>1.8</v>
      </c>
      <c r="F55" s="119">
        <v>8070.13</v>
      </c>
      <c r="G55" s="119">
        <v>30.25</v>
      </c>
      <c r="H55" s="120">
        <v>14526</v>
      </c>
      <c r="I55" s="120">
        <v>54</v>
      </c>
      <c r="J55" s="120">
        <v>244</v>
      </c>
      <c r="K55" s="120">
        <v>13971</v>
      </c>
      <c r="L55" s="121">
        <v>30777</v>
      </c>
    </row>
    <row r="56" spans="1:12" s="46" customFormat="1" x14ac:dyDescent="0.25">
      <c r="A56" s="122"/>
      <c r="B56" s="123"/>
      <c r="C56" s="124" t="s">
        <v>1140</v>
      </c>
      <c r="D56" s="125"/>
      <c r="E56" s="126"/>
      <c r="F56" s="126">
        <v>7904.3</v>
      </c>
      <c r="G56" s="126">
        <v>15.8</v>
      </c>
      <c r="H56" s="127">
        <v>14228</v>
      </c>
      <c r="I56" s="127">
        <v>28</v>
      </c>
      <c r="J56" s="127"/>
      <c r="K56" s="127">
        <v>2280</v>
      </c>
      <c r="L56" s="127"/>
    </row>
    <row r="57" spans="1:12" s="46" customFormat="1" ht="48" x14ac:dyDescent="0.2">
      <c r="A57" s="115" t="s">
        <v>72</v>
      </c>
      <c r="B57" s="116" t="s">
        <v>1164</v>
      </c>
      <c r="C57" s="117" t="s">
        <v>1165</v>
      </c>
      <c r="D57" s="118" t="s">
        <v>49</v>
      </c>
      <c r="E57" s="118">
        <v>2</v>
      </c>
      <c r="F57" s="119">
        <v>8421</v>
      </c>
      <c r="G57" s="119" t="s">
        <v>386</v>
      </c>
      <c r="H57" s="120">
        <v>16842</v>
      </c>
      <c r="I57" s="120" t="s">
        <v>386</v>
      </c>
      <c r="J57" s="120">
        <v>16842</v>
      </c>
      <c r="K57" s="120" t="s">
        <v>386</v>
      </c>
      <c r="L57" s="121">
        <v>18189</v>
      </c>
    </row>
    <row r="58" spans="1:12" s="46" customFormat="1" x14ac:dyDescent="0.25">
      <c r="A58" s="122"/>
      <c r="B58" s="123"/>
      <c r="C58" s="124" t="s">
        <v>1162</v>
      </c>
      <c r="D58" s="125"/>
      <c r="E58" s="126"/>
      <c r="F58" s="126" t="s">
        <v>386</v>
      </c>
      <c r="G58" s="126" t="s">
        <v>386</v>
      </c>
      <c r="H58" s="127" t="s">
        <v>386</v>
      </c>
      <c r="I58" s="127" t="s">
        <v>386</v>
      </c>
      <c r="J58" s="127"/>
      <c r="K58" s="127">
        <v>1347</v>
      </c>
      <c r="L58" s="127"/>
    </row>
    <row r="59" spans="1:12" s="46" customFormat="1" ht="48" x14ac:dyDescent="0.2">
      <c r="A59" s="115" t="s">
        <v>75</v>
      </c>
      <c r="B59" s="116" t="s">
        <v>1166</v>
      </c>
      <c r="C59" s="117" t="s">
        <v>1167</v>
      </c>
      <c r="D59" s="118" t="s">
        <v>49</v>
      </c>
      <c r="E59" s="118">
        <v>2</v>
      </c>
      <c r="F59" s="119">
        <v>5874</v>
      </c>
      <c r="G59" s="119" t="s">
        <v>386</v>
      </c>
      <c r="H59" s="120">
        <v>11748</v>
      </c>
      <c r="I59" s="120" t="s">
        <v>386</v>
      </c>
      <c r="J59" s="120">
        <v>11748</v>
      </c>
      <c r="K59" s="120" t="s">
        <v>386</v>
      </c>
      <c r="L59" s="121">
        <v>12688</v>
      </c>
    </row>
    <row r="60" spans="1:12" s="46" customFormat="1" x14ac:dyDescent="0.25">
      <c r="A60" s="122"/>
      <c r="B60" s="123"/>
      <c r="C60" s="124" t="s">
        <v>1162</v>
      </c>
      <c r="D60" s="125"/>
      <c r="E60" s="126"/>
      <c r="F60" s="126" t="s">
        <v>386</v>
      </c>
      <c r="G60" s="126" t="s">
        <v>386</v>
      </c>
      <c r="H60" s="127" t="s">
        <v>386</v>
      </c>
      <c r="I60" s="127" t="s">
        <v>386</v>
      </c>
      <c r="J60" s="127"/>
      <c r="K60" s="127">
        <v>940</v>
      </c>
      <c r="L60" s="127"/>
    </row>
    <row r="61" spans="1:12" s="46" customFormat="1" ht="36" x14ac:dyDescent="0.2">
      <c r="A61" s="115" t="s">
        <v>78</v>
      </c>
      <c r="B61" s="116" t="s">
        <v>1073</v>
      </c>
      <c r="C61" s="117" t="s">
        <v>1168</v>
      </c>
      <c r="D61" s="118" t="s">
        <v>537</v>
      </c>
      <c r="E61" s="118">
        <v>12</v>
      </c>
      <c r="F61" s="119">
        <v>2793.93</v>
      </c>
      <c r="G61" s="119">
        <v>6.05</v>
      </c>
      <c r="H61" s="120">
        <v>33527</v>
      </c>
      <c r="I61" s="120">
        <v>73</v>
      </c>
      <c r="J61" s="120">
        <v>22823</v>
      </c>
      <c r="K61" s="120">
        <v>10455</v>
      </c>
      <c r="L61" s="121">
        <v>47501</v>
      </c>
    </row>
    <row r="62" spans="1:12" s="46" customFormat="1" x14ac:dyDescent="0.25">
      <c r="A62" s="122"/>
      <c r="B62" s="123"/>
      <c r="C62" s="124" t="s">
        <v>1140</v>
      </c>
      <c r="D62" s="125"/>
      <c r="E62" s="126"/>
      <c r="F62" s="126">
        <v>885.88</v>
      </c>
      <c r="G62" s="126">
        <v>3.16</v>
      </c>
      <c r="H62" s="127">
        <v>10631</v>
      </c>
      <c r="I62" s="127">
        <v>38</v>
      </c>
      <c r="J62" s="127"/>
      <c r="K62" s="127">
        <v>3519</v>
      </c>
      <c r="L62" s="127"/>
    </row>
    <row r="63" spans="1:12" s="46" customFormat="1" ht="36" x14ac:dyDescent="0.2">
      <c r="A63" s="115" t="s">
        <v>81</v>
      </c>
      <c r="B63" s="116" t="s">
        <v>1074</v>
      </c>
      <c r="C63" s="117" t="s">
        <v>1169</v>
      </c>
      <c r="D63" s="118" t="s">
        <v>516</v>
      </c>
      <c r="E63" s="118">
        <v>2</v>
      </c>
      <c r="F63" s="119">
        <v>20800.439999999999</v>
      </c>
      <c r="G63" s="119">
        <v>754.81</v>
      </c>
      <c r="H63" s="120">
        <v>41601</v>
      </c>
      <c r="I63" s="120">
        <v>1510</v>
      </c>
      <c r="J63" s="120">
        <v>10039</v>
      </c>
      <c r="K63" s="120">
        <v>30066</v>
      </c>
      <c r="L63" s="121">
        <v>77400</v>
      </c>
    </row>
    <row r="64" spans="1:12" s="46" customFormat="1" x14ac:dyDescent="0.25">
      <c r="A64" s="122"/>
      <c r="B64" s="123"/>
      <c r="C64" s="124" t="s">
        <v>1140</v>
      </c>
      <c r="D64" s="125"/>
      <c r="E64" s="126"/>
      <c r="F64" s="126">
        <v>15026.18</v>
      </c>
      <c r="G64" s="126">
        <v>313.74</v>
      </c>
      <c r="H64" s="127">
        <v>30052</v>
      </c>
      <c r="I64" s="127">
        <v>627</v>
      </c>
      <c r="J64" s="127"/>
      <c r="K64" s="127">
        <v>5733</v>
      </c>
      <c r="L64" s="127"/>
    </row>
    <row r="65" spans="1:12" s="46" customFormat="1" ht="60" x14ac:dyDescent="0.2">
      <c r="A65" s="115" t="s">
        <v>84</v>
      </c>
      <c r="B65" s="116" t="s">
        <v>1170</v>
      </c>
      <c r="C65" s="117" t="s">
        <v>1171</v>
      </c>
      <c r="D65" s="118" t="s">
        <v>29</v>
      </c>
      <c r="E65" s="118">
        <v>2</v>
      </c>
      <c r="F65" s="119">
        <v>256674</v>
      </c>
      <c r="G65" s="119" t="s">
        <v>386</v>
      </c>
      <c r="H65" s="120">
        <v>513348</v>
      </c>
      <c r="I65" s="120" t="s">
        <v>386</v>
      </c>
      <c r="J65" s="120">
        <v>513348</v>
      </c>
      <c r="K65" s="120" t="s">
        <v>386</v>
      </c>
      <c r="L65" s="121">
        <v>554416</v>
      </c>
    </row>
    <row r="66" spans="1:12" s="46" customFormat="1" x14ac:dyDescent="0.25">
      <c r="A66" s="122"/>
      <c r="B66" s="123"/>
      <c r="C66" s="124" t="s">
        <v>1162</v>
      </c>
      <c r="D66" s="125"/>
      <c r="E66" s="126"/>
      <c r="F66" s="126" t="s">
        <v>386</v>
      </c>
      <c r="G66" s="126" t="s">
        <v>386</v>
      </c>
      <c r="H66" s="127" t="s">
        <v>386</v>
      </c>
      <c r="I66" s="127" t="s">
        <v>386</v>
      </c>
      <c r="J66" s="127"/>
      <c r="K66" s="127">
        <v>41068</v>
      </c>
      <c r="L66" s="127"/>
    </row>
    <row r="67" spans="1:12" s="46" customFormat="1" ht="36" x14ac:dyDescent="0.2">
      <c r="A67" s="115" t="s">
        <v>87</v>
      </c>
      <c r="B67" s="116" t="s">
        <v>1071</v>
      </c>
      <c r="C67" s="117" t="s">
        <v>1163</v>
      </c>
      <c r="D67" s="118" t="s">
        <v>22</v>
      </c>
      <c r="E67" s="118">
        <v>2.8</v>
      </c>
      <c r="F67" s="119">
        <v>8070.13</v>
      </c>
      <c r="G67" s="119">
        <v>30.25</v>
      </c>
      <c r="H67" s="120">
        <v>22596</v>
      </c>
      <c r="I67" s="120">
        <v>85</v>
      </c>
      <c r="J67" s="120">
        <v>379</v>
      </c>
      <c r="K67" s="120">
        <v>21733</v>
      </c>
      <c r="L67" s="121">
        <v>47875</v>
      </c>
    </row>
    <row r="68" spans="1:12" s="46" customFormat="1" x14ac:dyDescent="0.25">
      <c r="A68" s="122"/>
      <c r="B68" s="123"/>
      <c r="C68" s="124" t="s">
        <v>1140</v>
      </c>
      <c r="D68" s="125"/>
      <c r="E68" s="126"/>
      <c r="F68" s="126">
        <v>7904.3</v>
      </c>
      <c r="G68" s="126">
        <v>15.8</v>
      </c>
      <c r="H68" s="127">
        <v>22132</v>
      </c>
      <c r="I68" s="127">
        <v>44</v>
      </c>
      <c r="J68" s="127"/>
      <c r="K68" s="127">
        <v>3546</v>
      </c>
      <c r="L68" s="127"/>
    </row>
    <row r="69" spans="1:12" s="46" customFormat="1" ht="48" x14ac:dyDescent="0.2">
      <c r="A69" s="115" t="s">
        <v>90</v>
      </c>
      <c r="B69" s="116" t="s">
        <v>1172</v>
      </c>
      <c r="C69" s="117" t="s">
        <v>1173</v>
      </c>
      <c r="D69" s="118" t="s">
        <v>49</v>
      </c>
      <c r="E69" s="118">
        <v>4</v>
      </c>
      <c r="F69" s="119">
        <v>19361</v>
      </c>
      <c r="G69" s="119" t="s">
        <v>386</v>
      </c>
      <c r="H69" s="120">
        <v>77444</v>
      </c>
      <c r="I69" s="120" t="s">
        <v>386</v>
      </c>
      <c r="J69" s="120">
        <v>77444</v>
      </c>
      <c r="K69" s="120" t="s">
        <v>386</v>
      </c>
      <c r="L69" s="121">
        <v>83640</v>
      </c>
    </row>
    <row r="70" spans="1:12" s="46" customFormat="1" x14ac:dyDescent="0.25">
      <c r="A70" s="122"/>
      <c r="B70" s="123"/>
      <c r="C70" s="124" t="s">
        <v>1162</v>
      </c>
      <c r="D70" s="125"/>
      <c r="E70" s="126"/>
      <c r="F70" s="126" t="s">
        <v>386</v>
      </c>
      <c r="G70" s="126" t="s">
        <v>386</v>
      </c>
      <c r="H70" s="127" t="s">
        <v>386</v>
      </c>
      <c r="I70" s="127" t="s">
        <v>386</v>
      </c>
      <c r="J70" s="127"/>
      <c r="K70" s="127">
        <v>6196</v>
      </c>
      <c r="L70" s="127"/>
    </row>
    <row r="71" spans="1:12" s="46" customFormat="1" ht="36" x14ac:dyDescent="0.2">
      <c r="A71" s="115" t="s">
        <v>93</v>
      </c>
      <c r="B71" s="116" t="s">
        <v>1076</v>
      </c>
      <c r="C71" s="117" t="s">
        <v>1174</v>
      </c>
      <c r="D71" s="118" t="s">
        <v>516</v>
      </c>
      <c r="E71" s="118">
        <v>1</v>
      </c>
      <c r="F71" s="119">
        <v>6038.8</v>
      </c>
      <c r="G71" s="119">
        <v>225.99</v>
      </c>
      <c r="H71" s="120">
        <v>6039</v>
      </c>
      <c r="I71" s="120">
        <v>226</v>
      </c>
      <c r="J71" s="120">
        <v>46</v>
      </c>
      <c r="K71" s="120">
        <v>5736</v>
      </c>
      <c r="L71" s="121">
        <v>12717</v>
      </c>
    </row>
    <row r="72" spans="1:12" s="46" customFormat="1" x14ac:dyDescent="0.25">
      <c r="A72" s="122"/>
      <c r="B72" s="123"/>
      <c r="C72" s="124" t="s">
        <v>1140</v>
      </c>
      <c r="D72" s="125"/>
      <c r="E72" s="126"/>
      <c r="F72" s="126">
        <v>5767.15</v>
      </c>
      <c r="G72" s="126">
        <v>85.77</v>
      </c>
      <c r="H72" s="127">
        <v>5767</v>
      </c>
      <c r="I72" s="127">
        <v>86</v>
      </c>
      <c r="J72" s="127"/>
      <c r="K72" s="127">
        <v>942</v>
      </c>
      <c r="L72" s="127"/>
    </row>
    <row r="73" spans="1:12" s="46" customFormat="1" ht="60" x14ac:dyDescent="0.2">
      <c r="A73" s="115" t="s">
        <v>96</v>
      </c>
      <c r="B73" s="116" t="s">
        <v>1175</v>
      </c>
      <c r="C73" s="117" t="s">
        <v>1176</v>
      </c>
      <c r="D73" s="118" t="s">
        <v>29</v>
      </c>
      <c r="E73" s="118">
        <v>1</v>
      </c>
      <c r="F73" s="119">
        <v>48740</v>
      </c>
      <c r="G73" s="119" t="s">
        <v>386</v>
      </c>
      <c r="H73" s="120">
        <v>48740</v>
      </c>
      <c r="I73" s="120" t="s">
        <v>386</v>
      </c>
      <c r="J73" s="120">
        <v>48740</v>
      </c>
      <c r="K73" s="120" t="s">
        <v>386</v>
      </c>
      <c r="L73" s="121">
        <v>52639</v>
      </c>
    </row>
    <row r="74" spans="1:12" s="46" customFormat="1" x14ac:dyDescent="0.25">
      <c r="A74" s="122"/>
      <c r="B74" s="123"/>
      <c r="C74" s="124" t="s">
        <v>1162</v>
      </c>
      <c r="D74" s="125"/>
      <c r="E74" s="126"/>
      <c r="F74" s="126" t="s">
        <v>386</v>
      </c>
      <c r="G74" s="126" t="s">
        <v>386</v>
      </c>
      <c r="H74" s="127" t="s">
        <v>386</v>
      </c>
      <c r="I74" s="127" t="s">
        <v>386</v>
      </c>
      <c r="J74" s="127"/>
      <c r="K74" s="127">
        <v>3899</v>
      </c>
      <c r="L74" s="127"/>
    </row>
    <row r="75" spans="1:12" s="46" customFormat="1" ht="36" x14ac:dyDescent="0.2">
      <c r="A75" s="115" t="s">
        <v>99</v>
      </c>
      <c r="B75" s="116" t="s">
        <v>1071</v>
      </c>
      <c r="C75" s="117" t="s">
        <v>1163</v>
      </c>
      <c r="D75" s="118" t="s">
        <v>22</v>
      </c>
      <c r="E75" s="118">
        <v>0.6</v>
      </c>
      <c r="F75" s="119">
        <v>8070.13</v>
      </c>
      <c r="G75" s="119">
        <v>30.25</v>
      </c>
      <c r="H75" s="120">
        <v>4842</v>
      </c>
      <c r="I75" s="120">
        <v>18</v>
      </c>
      <c r="J75" s="120">
        <v>81</v>
      </c>
      <c r="K75" s="120">
        <v>4657</v>
      </c>
      <c r="L75" s="121">
        <v>10259</v>
      </c>
    </row>
    <row r="76" spans="1:12" s="46" customFormat="1" x14ac:dyDescent="0.25">
      <c r="A76" s="122"/>
      <c r="B76" s="123"/>
      <c r="C76" s="124" t="s">
        <v>1140</v>
      </c>
      <c r="D76" s="125"/>
      <c r="E76" s="126"/>
      <c r="F76" s="126">
        <v>7904.3</v>
      </c>
      <c r="G76" s="126">
        <v>15.8</v>
      </c>
      <c r="H76" s="127">
        <v>4743</v>
      </c>
      <c r="I76" s="127">
        <v>9</v>
      </c>
      <c r="J76" s="127"/>
      <c r="K76" s="127">
        <v>760</v>
      </c>
      <c r="L76" s="127"/>
    </row>
    <row r="77" spans="1:12" s="46" customFormat="1" ht="48" x14ac:dyDescent="0.2">
      <c r="A77" s="115" t="s">
        <v>102</v>
      </c>
      <c r="B77" s="116" t="s">
        <v>1177</v>
      </c>
      <c r="C77" s="117" t="s">
        <v>1178</v>
      </c>
      <c r="D77" s="118" t="s">
        <v>49</v>
      </c>
      <c r="E77" s="118">
        <v>2</v>
      </c>
      <c r="F77" s="119">
        <v>7205</v>
      </c>
      <c r="G77" s="119" t="s">
        <v>386</v>
      </c>
      <c r="H77" s="120">
        <v>14410</v>
      </c>
      <c r="I77" s="120" t="s">
        <v>386</v>
      </c>
      <c r="J77" s="120">
        <v>14410</v>
      </c>
      <c r="K77" s="120" t="s">
        <v>386</v>
      </c>
      <c r="L77" s="121">
        <v>15563</v>
      </c>
    </row>
    <row r="78" spans="1:12" s="46" customFormat="1" x14ac:dyDescent="0.25">
      <c r="A78" s="122"/>
      <c r="B78" s="123"/>
      <c r="C78" s="124" t="s">
        <v>1162</v>
      </c>
      <c r="D78" s="125"/>
      <c r="E78" s="126"/>
      <c r="F78" s="126" t="s">
        <v>386</v>
      </c>
      <c r="G78" s="126" t="s">
        <v>386</v>
      </c>
      <c r="H78" s="127" t="s">
        <v>386</v>
      </c>
      <c r="I78" s="127" t="s">
        <v>386</v>
      </c>
      <c r="J78" s="127"/>
      <c r="K78" s="127">
        <v>1153</v>
      </c>
      <c r="L78" s="127"/>
    </row>
    <row r="79" spans="1:12" s="46" customFormat="1" ht="36" x14ac:dyDescent="0.2">
      <c r="A79" s="115" t="s">
        <v>105</v>
      </c>
      <c r="B79" s="116" t="s">
        <v>1076</v>
      </c>
      <c r="C79" s="117" t="s">
        <v>1179</v>
      </c>
      <c r="D79" s="118" t="s">
        <v>516</v>
      </c>
      <c r="E79" s="118">
        <v>28</v>
      </c>
      <c r="F79" s="119">
        <v>6038.8</v>
      </c>
      <c r="G79" s="119">
        <v>225.99</v>
      </c>
      <c r="H79" s="120">
        <v>169086</v>
      </c>
      <c r="I79" s="120">
        <v>6328</v>
      </c>
      <c r="J79" s="120">
        <v>1278</v>
      </c>
      <c r="K79" s="120">
        <v>160604</v>
      </c>
      <c r="L79" s="121">
        <v>356066</v>
      </c>
    </row>
    <row r="80" spans="1:12" s="46" customFormat="1" x14ac:dyDescent="0.25">
      <c r="A80" s="122"/>
      <c r="B80" s="123"/>
      <c r="C80" s="124" t="s">
        <v>1140</v>
      </c>
      <c r="D80" s="125"/>
      <c r="E80" s="126"/>
      <c r="F80" s="126">
        <v>5767.15</v>
      </c>
      <c r="G80" s="126">
        <v>85.77</v>
      </c>
      <c r="H80" s="127">
        <v>161480</v>
      </c>
      <c r="I80" s="127">
        <v>2402</v>
      </c>
      <c r="J80" s="127"/>
      <c r="K80" s="127">
        <v>26375</v>
      </c>
      <c r="L80" s="127"/>
    </row>
    <row r="81" spans="1:12" s="46" customFormat="1" ht="60" x14ac:dyDescent="0.2">
      <c r="A81" s="115" t="s">
        <v>107</v>
      </c>
      <c r="B81" s="116" t="s">
        <v>1180</v>
      </c>
      <c r="C81" s="117" t="s">
        <v>1181</v>
      </c>
      <c r="D81" s="118" t="s">
        <v>29</v>
      </c>
      <c r="E81" s="118">
        <v>22</v>
      </c>
      <c r="F81" s="119">
        <v>38524</v>
      </c>
      <c r="G81" s="119" t="s">
        <v>386</v>
      </c>
      <c r="H81" s="120">
        <v>847528</v>
      </c>
      <c r="I81" s="120" t="s">
        <v>386</v>
      </c>
      <c r="J81" s="120">
        <v>847528</v>
      </c>
      <c r="K81" s="120" t="s">
        <v>386</v>
      </c>
      <c r="L81" s="121">
        <v>915330</v>
      </c>
    </row>
    <row r="82" spans="1:12" s="46" customFormat="1" x14ac:dyDescent="0.25">
      <c r="A82" s="122"/>
      <c r="B82" s="123"/>
      <c r="C82" s="124" t="s">
        <v>1162</v>
      </c>
      <c r="D82" s="125"/>
      <c r="E82" s="126"/>
      <c r="F82" s="126" t="s">
        <v>386</v>
      </c>
      <c r="G82" s="126" t="s">
        <v>386</v>
      </c>
      <c r="H82" s="127" t="s">
        <v>386</v>
      </c>
      <c r="I82" s="127" t="s">
        <v>386</v>
      </c>
      <c r="J82" s="127"/>
      <c r="K82" s="127">
        <v>67802</v>
      </c>
      <c r="L82" s="127"/>
    </row>
    <row r="83" spans="1:12" s="46" customFormat="1" ht="60" x14ac:dyDescent="0.2">
      <c r="A83" s="115" t="s">
        <v>110</v>
      </c>
      <c r="B83" s="116" t="s">
        <v>1182</v>
      </c>
      <c r="C83" s="117" t="s">
        <v>1183</v>
      </c>
      <c r="D83" s="118" t="s">
        <v>29</v>
      </c>
      <c r="E83" s="118">
        <v>1</v>
      </c>
      <c r="F83" s="119">
        <v>30553</v>
      </c>
      <c r="G83" s="119" t="s">
        <v>386</v>
      </c>
      <c r="H83" s="120">
        <v>30553</v>
      </c>
      <c r="I83" s="120" t="s">
        <v>386</v>
      </c>
      <c r="J83" s="120">
        <v>30553</v>
      </c>
      <c r="K83" s="120" t="s">
        <v>386</v>
      </c>
      <c r="L83" s="121">
        <v>32997</v>
      </c>
    </row>
    <row r="84" spans="1:12" s="46" customFormat="1" x14ac:dyDescent="0.25">
      <c r="A84" s="122"/>
      <c r="B84" s="123"/>
      <c r="C84" s="124" t="s">
        <v>1162</v>
      </c>
      <c r="D84" s="125"/>
      <c r="E84" s="126"/>
      <c r="F84" s="126" t="s">
        <v>386</v>
      </c>
      <c r="G84" s="126" t="s">
        <v>386</v>
      </c>
      <c r="H84" s="127" t="s">
        <v>386</v>
      </c>
      <c r="I84" s="127" t="s">
        <v>386</v>
      </c>
      <c r="J84" s="127"/>
      <c r="K84" s="127">
        <v>2444</v>
      </c>
      <c r="L84" s="127"/>
    </row>
    <row r="85" spans="1:12" s="46" customFormat="1" ht="48" x14ac:dyDescent="0.2">
      <c r="A85" s="115" t="s">
        <v>113</v>
      </c>
      <c r="B85" s="116" t="s">
        <v>1184</v>
      </c>
      <c r="C85" s="117" t="s">
        <v>1185</v>
      </c>
      <c r="D85" s="118" t="s">
        <v>29</v>
      </c>
      <c r="E85" s="118">
        <v>3</v>
      </c>
      <c r="F85" s="119">
        <v>19290</v>
      </c>
      <c r="G85" s="119" t="s">
        <v>386</v>
      </c>
      <c r="H85" s="120">
        <v>57870</v>
      </c>
      <c r="I85" s="120" t="s">
        <v>386</v>
      </c>
      <c r="J85" s="120">
        <v>57870</v>
      </c>
      <c r="K85" s="120" t="s">
        <v>386</v>
      </c>
      <c r="L85" s="121">
        <v>62500</v>
      </c>
    </row>
    <row r="86" spans="1:12" s="46" customFormat="1" x14ac:dyDescent="0.25">
      <c r="A86" s="122"/>
      <c r="B86" s="123"/>
      <c r="C86" s="124" t="s">
        <v>1162</v>
      </c>
      <c r="D86" s="125"/>
      <c r="E86" s="126"/>
      <c r="F86" s="126" t="s">
        <v>386</v>
      </c>
      <c r="G86" s="126" t="s">
        <v>386</v>
      </c>
      <c r="H86" s="127" t="s">
        <v>386</v>
      </c>
      <c r="I86" s="127" t="s">
        <v>386</v>
      </c>
      <c r="J86" s="127"/>
      <c r="K86" s="127">
        <v>4630</v>
      </c>
      <c r="L86" s="127"/>
    </row>
    <row r="87" spans="1:12" s="46" customFormat="1" ht="48" x14ac:dyDescent="0.2">
      <c r="A87" s="115" t="s">
        <v>116</v>
      </c>
      <c r="B87" s="116" t="s">
        <v>1184</v>
      </c>
      <c r="C87" s="117" t="s">
        <v>1186</v>
      </c>
      <c r="D87" s="118" t="s">
        <v>29</v>
      </c>
      <c r="E87" s="118">
        <v>2</v>
      </c>
      <c r="F87" s="119">
        <v>19290</v>
      </c>
      <c r="G87" s="119" t="s">
        <v>386</v>
      </c>
      <c r="H87" s="120">
        <v>38580</v>
      </c>
      <c r="I87" s="120" t="s">
        <v>386</v>
      </c>
      <c r="J87" s="120">
        <v>38580</v>
      </c>
      <c r="K87" s="120" t="s">
        <v>386</v>
      </c>
      <c r="L87" s="121">
        <v>41666</v>
      </c>
    </row>
    <row r="88" spans="1:12" s="46" customFormat="1" x14ac:dyDescent="0.25">
      <c r="A88" s="122"/>
      <c r="B88" s="123"/>
      <c r="C88" s="124" t="s">
        <v>1162</v>
      </c>
      <c r="D88" s="125"/>
      <c r="E88" s="126"/>
      <c r="F88" s="126" t="s">
        <v>386</v>
      </c>
      <c r="G88" s="126" t="s">
        <v>386</v>
      </c>
      <c r="H88" s="127" t="s">
        <v>386</v>
      </c>
      <c r="I88" s="127" t="s">
        <v>386</v>
      </c>
      <c r="J88" s="127"/>
      <c r="K88" s="127">
        <v>3086</v>
      </c>
      <c r="L88" s="127"/>
    </row>
    <row r="89" spans="1:12" s="46" customFormat="1" ht="36" x14ac:dyDescent="0.2">
      <c r="A89" s="115" t="s">
        <v>119</v>
      </c>
      <c r="B89" s="116" t="s">
        <v>1078</v>
      </c>
      <c r="C89" s="117" t="s">
        <v>1187</v>
      </c>
      <c r="D89" s="118" t="s">
        <v>592</v>
      </c>
      <c r="E89" s="118">
        <v>5</v>
      </c>
      <c r="F89" s="119">
        <v>1696.2</v>
      </c>
      <c r="G89" s="119">
        <v>44.72</v>
      </c>
      <c r="H89" s="120">
        <v>8481</v>
      </c>
      <c r="I89" s="120">
        <v>224</v>
      </c>
      <c r="J89" s="120">
        <v>1048</v>
      </c>
      <c r="K89" s="120">
        <v>7143</v>
      </c>
      <c r="L89" s="121">
        <v>16873</v>
      </c>
    </row>
    <row r="90" spans="1:12" s="46" customFormat="1" x14ac:dyDescent="0.25">
      <c r="A90" s="122"/>
      <c r="B90" s="123"/>
      <c r="C90" s="124" t="s">
        <v>1140</v>
      </c>
      <c r="D90" s="125"/>
      <c r="E90" s="126"/>
      <c r="F90" s="126">
        <v>1441.86</v>
      </c>
      <c r="G90" s="126">
        <v>15.8</v>
      </c>
      <c r="H90" s="127">
        <v>7209</v>
      </c>
      <c r="I90" s="127">
        <v>79</v>
      </c>
      <c r="J90" s="127"/>
      <c r="K90" s="127">
        <v>1250</v>
      </c>
      <c r="L90" s="127"/>
    </row>
    <row r="91" spans="1:12" s="46" customFormat="1" ht="48" x14ac:dyDescent="0.2">
      <c r="A91" s="115" t="s">
        <v>122</v>
      </c>
      <c r="B91" s="116" t="s">
        <v>1188</v>
      </c>
      <c r="C91" s="117" t="s">
        <v>1189</v>
      </c>
      <c r="D91" s="118" t="s">
        <v>49</v>
      </c>
      <c r="E91" s="118">
        <v>3</v>
      </c>
      <c r="F91" s="119">
        <v>564</v>
      </c>
      <c r="G91" s="119" t="s">
        <v>386</v>
      </c>
      <c r="H91" s="120">
        <v>1692</v>
      </c>
      <c r="I91" s="120" t="s">
        <v>386</v>
      </c>
      <c r="J91" s="120">
        <v>1692</v>
      </c>
      <c r="K91" s="120" t="s">
        <v>386</v>
      </c>
      <c r="L91" s="121">
        <v>1827</v>
      </c>
    </row>
    <row r="92" spans="1:12" s="46" customFormat="1" x14ac:dyDescent="0.25">
      <c r="A92" s="122"/>
      <c r="B92" s="123"/>
      <c r="C92" s="124" t="s">
        <v>1162</v>
      </c>
      <c r="D92" s="125"/>
      <c r="E92" s="126"/>
      <c r="F92" s="126" t="s">
        <v>386</v>
      </c>
      <c r="G92" s="126" t="s">
        <v>386</v>
      </c>
      <c r="H92" s="127" t="s">
        <v>386</v>
      </c>
      <c r="I92" s="127" t="s">
        <v>386</v>
      </c>
      <c r="J92" s="127"/>
      <c r="K92" s="127">
        <v>135</v>
      </c>
      <c r="L92" s="127"/>
    </row>
    <row r="93" spans="1:12" s="46" customFormat="1" ht="48" x14ac:dyDescent="0.2">
      <c r="A93" s="115" t="s">
        <v>125</v>
      </c>
      <c r="B93" s="116" t="s">
        <v>1190</v>
      </c>
      <c r="C93" s="117" t="s">
        <v>1191</v>
      </c>
      <c r="D93" s="118" t="s">
        <v>49</v>
      </c>
      <c r="E93" s="118">
        <v>2</v>
      </c>
      <c r="F93" s="119">
        <v>761</v>
      </c>
      <c r="G93" s="119" t="s">
        <v>386</v>
      </c>
      <c r="H93" s="120">
        <v>1522</v>
      </c>
      <c r="I93" s="120" t="s">
        <v>386</v>
      </c>
      <c r="J93" s="120">
        <v>1522</v>
      </c>
      <c r="K93" s="120" t="s">
        <v>386</v>
      </c>
      <c r="L93" s="121">
        <v>1644</v>
      </c>
    </row>
    <row r="94" spans="1:12" s="46" customFormat="1" x14ac:dyDescent="0.25">
      <c r="A94" s="122"/>
      <c r="B94" s="123"/>
      <c r="C94" s="124" t="s">
        <v>1162</v>
      </c>
      <c r="D94" s="125"/>
      <c r="E94" s="126"/>
      <c r="F94" s="126" t="s">
        <v>386</v>
      </c>
      <c r="G94" s="126" t="s">
        <v>386</v>
      </c>
      <c r="H94" s="127" t="s">
        <v>386</v>
      </c>
      <c r="I94" s="127" t="s">
        <v>386</v>
      </c>
      <c r="J94" s="127"/>
      <c r="K94" s="127">
        <v>122</v>
      </c>
      <c r="L94" s="127"/>
    </row>
    <row r="95" spans="1:12" s="46" customFormat="1" ht="72" x14ac:dyDescent="0.2">
      <c r="A95" s="115" t="s">
        <v>127</v>
      </c>
      <c r="B95" s="116" t="s">
        <v>1079</v>
      </c>
      <c r="C95" s="117" t="s">
        <v>1192</v>
      </c>
      <c r="D95" s="118" t="s">
        <v>49</v>
      </c>
      <c r="E95" s="118">
        <v>33</v>
      </c>
      <c r="F95" s="119">
        <v>3598</v>
      </c>
      <c r="G95" s="119">
        <v>22.32</v>
      </c>
      <c r="H95" s="120">
        <v>118734</v>
      </c>
      <c r="I95" s="120">
        <v>737</v>
      </c>
      <c r="J95" s="120">
        <v>14879</v>
      </c>
      <c r="K95" s="120">
        <v>74245</v>
      </c>
      <c r="L95" s="121">
        <v>208418</v>
      </c>
    </row>
    <row r="96" spans="1:12" s="46" customFormat="1" x14ac:dyDescent="0.25">
      <c r="A96" s="122"/>
      <c r="B96" s="123"/>
      <c r="C96" s="124" t="s">
        <v>1193</v>
      </c>
      <c r="D96" s="125"/>
      <c r="E96" s="126"/>
      <c r="F96" s="126">
        <v>3124.8</v>
      </c>
      <c r="G96" s="126" t="s">
        <v>386</v>
      </c>
      <c r="H96" s="127">
        <v>103118</v>
      </c>
      <c r="I96" s="127" t="s">
        <v>386</v>
      </c>
      <c r="J96" s="127"/>
      <c r="K96" s="127">
        <v>15438</v>
      </c>
      <c r="L96" s="127"/>
    </row>
    <row r="97" spans="1:12" s="46" customFormat="1" ht="36" x14ac:dyDescent="0.2">
      <c r="A97" s="115" t="s">
        <v>129</v>
      </c>
      <c r="B97" s="116" t="s">
        <v>1080</v>
      </c>
      <c r="C97" s="117" t="s">
        <v>1194</v>
      </c>
      <c r="D97" s="118" t="s">
        <v>49</v>
      </c>
      <c r="E97" s="118">
        <v>2</v>
      </c>
      <c r="F97" s="119">
        <v>19622.189999999999</v>
      </c>
      <c r="G97" s="119">
        <v>9221.7900000000009</v>
      </c>
      <c r="H97" s="120">
        <v>39244</v>
      </c>
      <c r="I97" s="120">
        <v>18444</v>
      </c>
      <c r="J97" s="120" t="s">
        <v>386</v>
      </c>
      <c r="K97" s="120">
        <v>17117</v>
      </c>
      <c r="L97" s="121">
        <v>60870</v>
      </c>
    </row>
    <row r="98" spans="1:12" s="46" customFormat="1" x14ac:dyDescent="0.25">
      <c r="A98" s="122"/>
      <c r="B98" s="123"/>
      <c r="C98" s="124" t="s">
        <v>1195</v>
      </c>
      <c r="D98" s="125"/>
      <c r="E98" s="126"/>
      <c r="F98" s="126">
        <v>10400.4</v>
      </c>
      <c r="G98" s="126">
        <v>3629.91</v>
      </c>
      <c r="H98" s="127">
        <v>20801</v>
      </c>
      <c r="I98" s="127">
        <v>7260</v>
      </c>
      <c r="J98" s="127"/>
      <c r="K98" s="127">
        <v>4509</v>
      </c>
      <c r="L98" s="127"/>
    </row>
    <row r="99" spans="1:12" s="46" customFormat="1" ht="36" x14ac:dyDescent="0.2">
      <c r="A99" s="115" t="s">
        <v>132</v>
      </c>
      <c r="B99" s="116" t="s">
        <v>1196</v>
      </c>
      <c r="C99" s="117" t="s">
        <v>1197</v>
      </c>
      <c r="D99" s="118" t="s">
        <v>49</v>
      </c>
      <c r="E99" s="118">
        <v>2</v>
      </c>
      <c r="F99" s="119">
        <v>29108</v>
      </c>
      <c r="G99" s="119" t="s">
        <v>386</v>
      </c>
      <c r="H99" s="120">
        <v>58216</v>
      </c>
      <c r="I99" s="120" t="s">
        <v>386</v>
      </c>
      <c r="J99" s="120"/>
      <c r="K99" s="120" t="s">
        <v>386</v>
      </c>
      <c r="L99" s="121">
        <v>58216</v>
      </c>
    </row>
    <row r="100" spans="1:12" s="46" customFormat="1" x14ac:dyDescent="0.25">
      <c r="A100" s="122"/>
      <c r="B100" s="123"/>
      <c r="C100" s="124"/>
      <c r="D100" s="125"/>
      <c r="E100" s="126"/>
      <c r="F100" s="126" t="s">
        <v>386</v>
      </c>
      <c r="G100" s="126" t="s">
        <v>386</v>
      </c>
      <c r="H100" s="127" t="s">
        <v>386</v>
      </c>
      <c r="I100" s="127" t="s">
        <v>386</v>
      </c>
      <c r="J100" s="127">
        <v>58216</v>
      </c>
      <c r="K100" s="127" t="s">
        <v>386</v>
      </c>
      <c r="L100" s="127"/>
    </row>
    <row r="101" spans="1:12" s="46" customFormat="1" ht="60" x14ac:dyDescent="0.2">
      <c r="A101" s="115" t="s">
        <v>134</v>
      </c>
      <c r="B101" s="116" t="s">
        <v>1081</v>
      </c>
      <c r="C101" s="117" t="s">
        <v>1198</v>
      </c>
      <c r="D101" s="118" t="s">
        <v>640</v>
      </c>
      <c r="E101" s="118">
        <v>72.8</v>
      </c>
      <c r="F101" s="119">
        <v>5239.8500000000004</v>
      </c>
      <c r="G101" s="119">
        <v>39.1</v>
      </c>
      <c r="H101" s="120">
        <v>381461</v>
      </c>
      <c r="I101" s="120">
        <v>2846</v>
      </c>
      <c r="J101" s="120">
        <v>322072</v>
      </c>
      <c r="K101" s="120">
        <v>56468</v>
      </c>
      <c r="L101" s="121">
        <v>472963</v>
      </c>
    </row>
    <row r="102" spans="1:12" s="46" customFormat="1" x14ac:dyDescent="0.25">
      <c r="A102" s="122"/>
      <c r="B102" s="123"/>
      <c r="C102" s="124" t="s">
        <v>1140</v>
      </c>
      <c r="D102" s="125"/>
      <c r="E102" s="126"/>
      <c r="F102" s="126">
        <v>776.68</v>
      </c>
      <c r="G102" s="126">
        <v>14.81</v>
      </c>
      <c r="H102" s="127">
        <v>56543</v>
      </c>
      <c r="I102" s="127">
        <v>1078</v>
      </c>
      <c r="J102" s="127"/>
      <c r="K102" s="127">
        <v>35034</v>
      </c>
      <c r="L102" s="127"/>
    </row>
    <row r="103" spans="1:12" s="46" customFormat="1" ht="60" x14ac:dyDescent="0.2">
      <c r="A103" s="115" t="s">
        <v>136</v>
      </c>
      <c r="B103" s="116" t="s">
        <v>1083</v>
      </c>
      <c r="C103" s="117" t="s">
        <v>1199</v>
      </c>
      <c r="D103" s="118" t="s">
        <v>640</v>
      </c>
      <c r="E103" s="118">
        <v>43.2</v>
      </c>
      <c r="F103" s="119">
        <v>4545.7299999999996</v>
      </c>
      <c r="G103" s="119">
        <v>38.9</v>
      </c>
      <c r="H103" s="120">
        <v>196375</v>
      </c>
      <c r="I103" s="120">
        <v>1681</v>
      </c>
      <c r="J103" s="120">
        <v>154134</v>
      </c>
      <c r="K103" s="120">
        <v>40346</v>
      </c>
      <c r="L103" s="121">
        <v>255659</v>
      </c>
    </row>
    <row r="104" spans="1:12" s="46" customFormat="1" x14ac:dyDescent="0.25">
      <c r="A104" s="122"/>
      <c r="B104" s="123"/>
      <c r="C104" s="124" t="s">
        <v>1140</v>
      </c>
      <c r="D104" s="125"/>
      <c r="E104" s="126"/>
      <c r="F104" s="126">
        <v>938.89</v>
      </c>
      <c r="G104" s="126">
        <v>14.11</v>
      </c>
      <c r="H104" s="127">
        <v>40560</v>
      </c>
      <c r="I104" s="127">
        <v>609</v>
      </c>
      <c r="J104" s="127"/>
      <c r="K104" s="127">
        <v>18938</v>
      </c>
      <c r="L104" s="127"/>
    </row>
    <row r="105" spans="1:12" s="46" customFormat="1" ht="60" x14ac:dyDescent="0.2">
      <c r="A105" s="115" t="s">
        <v>140</v>
      </c>
      <c r="B105" s="116" t="s">
        <v>1085</v>
      </c>
      <c r="C105" s="117" t="s">
        <v>1200</v>
      </c>
      <c r="D105" s="118" t="s">
        <v>640</v>
      </c>
      <c r="E105" s="118">
        <v>86</v>
      </c>
      <c r="F105" s="119">
        <v>4604.43</v>
      </c>
      <c r="G105" s="119">
        <v>36.67</v>
      </c>
      <c r="H105" s="120">
        <v>395981</v>
      </c>
      <c r="I105" s="120">
        <v>3154</v>
      </c>
      <c r="J105" s="120">
        <v>305107</v>
      </c>
      <c r="K105" s="120">
        <v>87071</v>
      </c>
      <c r="L105" s="121">
        <v>521696</v>
      </c>
    </row>
    <row r="106" spans="1:12" s="46" customFormat="1" x14ac:dyDescent="0.25">
      <c r="A106" s="122"/>
      <c r="B106" s="123"/>
      <c r="C106" s="124" t="s">
        <v>1140</v>
      </c>
      <c r="D106" s="125"/>
      <c r="E106" s="126"/>
      <c r="F106" s="126">
        <v>1020</v>
      </c>
      <c r="G106" s="126">
        <v>13.11</v>
      </c>
      <c r="H106" s="127">
        <v>87720</v>
      </c>
      <c r="I106" s="127">
        <v>1128</v>
      </c>
      <c r="J106" s="127"/>
      <c r="K106" s="127">
        <v>38644</v>
      </c>
      <c r="L106" s="127"/>
    </row>
    <row r="107" spans="1:12" s="46" customFormat="1" ht="60" x14ac:dyDescent="0.2">
      <c r="A107" s="115" t="s">
        <v>143</v>
      </c>
      <c r="B107" s="116" t="s">
        <v>1086</v>
      </c>
      <c r="C107" s="117" t="s">
        <v>1201</v>
      </c>
      <c r="D107" s="118" t="s">
        <v>640</v>
      </c>
      <c r="E107" s="118">
        <v>382.4</v>
      </c>
      <c r="F107" s="119">
        <v>4865.68</v>
      </c>
      <c r="G107" s="119">
        <v>41.35</v>
      </c>
      <c r="H107" s="120">
        <v>1860636</v>
      </c>
      <c r="I107" s="120">
        <v>15811</v>
      </c>
      <c r="J107" s="120">
        <v>1362260</v>
      </c>
      <c r="K107" s="120">
        <v>479502</v>
      </c>
      <c r="L107" s="121">
        <v>2527349</v>
      </c>
    </row>
    <row r="108" spans="1:12" s="46" customFormat="1" x14ac:dyDescent="0.25">
      <c r="A108" s="122"/>
      <c r="B108" s="123"/>
      <c r="C108" s="124" t="s">
        <v>1140</v>
      </c>
      <c r="D108" s="125"/>
      <c r="E108" s="126"/>
      <c r="F108" s="126">
        <v>1261.94</v>
      </c>
      <c r="G108" s="126">
        <v>17.579999999999998</v>
      </c>
      <c r="H108" s="127">
        <v>482565</v>
      </c>
      <c r="I108" s="127">
        <v>6723</v>
      </c>
      <c r="J108" s="127"/>
      <c r="K108" s="127">
        <v>187211</v>
      </c>
      <c r="L108" s="127"/>
    </row>
    <row r="109" spans="1:12" s="46" customFormat="1" ht="60" x14ac:dyDescent="0.2">
      <c r="A109" s="115" t="s">
        <v>145</v>
      </c>
      <c r="B109" s="116" t="s">
        <v>1088</v>
      </c>
      <c r="C109" s="117" t="s">
        <v>1202</v>
      </c>
      <c r="D109" s="118" t="s">
        <v>640</v>
      </c>
      <c r="E109" s="118">
        <v>454.4</v>
      </c>
      <c r="F109" s="119">
        <v>5290.57</v>
      </c>
      <c r="G109" s="119">
        <v>44.35</v>
      </c>
      <c r="H109" s="120">
        <v>2404037</v>
      </c>
      <c r="I109" s="120">
        <v>20154</v>
      </c>
      <c r="J109" s="120">
        <v>1621815</v>
      </c>
      <c r="K109" s="120">
        <v>755238</v>
      </c>
      <c r="L109" s="121">
        <v>3412018</v>
      </c>
    </row>
    <row r="110" spans="1:12" s="46" customFormat="1" x14ac:dyDescent="0.25">
      <c r="A110" s="122"/>
      <c r="B110" s="123"/>
      <c r="C110" s="124" t="s">
        <v>1140</v>
      </c>
      <c r="D110" s="125"/>
      <c r="E110" s="126"/>
      <c r="F110" s="126">
        <v>1677.09</v>
      </c>
      <c r="G110" s="126">
        <v>18.89</v>
      </c>
      <c r="H110" s="127">
        <v>762068</v>
      </c>
      <c r="I110" s="127">
        <v>8584</v>
      </c>
      <c r="J110" s="127"/>
      <c r="K110" s="127">
        <v>252742</v>
      </c>
      <c r="L110" s="127"/>
    </row>
    <row r="111" spans="1:12" s="46" customFormat="1" ht="60" x14ac:dyDescent="0.2">
      <c r="A111" s="115" t="s">
        <v>148</v>
      </c>
      <c r="B111" s="116" t="s">
        <v>1090</v>
      </c>
      <c r="C111" s="117" t="s">
        <v>1203</v>
      </c>
      <c r="D111" s="118" t="s">
        <v>640</v>
      </c>
      <c r="E111" s="118">
        <v>7.4</v>
      </c>
      <c r="F111" s="119">
        <v>5144.45</v>
      </c>
      <c r="G111" s="119">
        <v>44.35</v>
      </c>
      <c r="H111" s="120">
        <v>38069</v>
      </c>
      <c r="I111" s="120">
        <v>328</v>
      </c>
      <c r="J111" s="120">
        <v>23398</v>
      </c>
      <c r="K111" s="120">
        <v>14193</v>
      </c>
      <c r="L111" s="121">
        <v>56443</v>
      </c>
    </row>
    <row r="112" spans="1:12" s="46" customFormat="1" x14ac:dyDescent="0.25">
      <c r="A112" s="122"/>
      <c r="B112" s="123"/>
      <c r="C112" s="124" t="s">
        <v>1140</v>
      </c>
      <c r="D112" s="125"/>
      <c r="E112" s="126"/>
      <c r="F112" s="126">
        <v>1938.27</v>
      </c>
      <c r="G112" s="126">
        <v>18.89</v>
      </c>
      <c r="H112" s="127">
        <v>14343</v>
      </c>
      <c r="I112" s="127">
        <v>140</v>
      </c>
      <c r="J112" s="127"/>
      <c r="K112" s="127">
        <v>4181</v>
      </c>
      <c r="L112" s="127"/>
    </row>
    <row r="113" spans="1:12" s="46" customFormat="1" ht="60" x14ac:dyDescent="0.2">
      <c r="A113" s="115" t="s">
        <v>151</v>
      </c>
      <c r="B113" s="116" t="s">
        <v>1092</v>
      </c>
      <c r="C113" s="117" t="s">
        <v>1204</v>
      </c>
      <c r="D113" s="118" t="s">
        <v>640</v>
      </c>
      <c r="E113" s="118">
        <v>5.0199999999999996</v>
      </c>
      <c r="F113" s="119">
        <v>5279.71</v>
      </c>
      <c r="G113" s="119">
        <v>55.83</v>
      </c>
      <c r="H113" s="120">
        <v>26504</v>
      </c>
      <c r="I113" s="120">
        <v>280</v>
      </c>
      <c r="J113" s="120">
        <v>15597</v>
      </c>
      <c r="K113" s="120">
        <v>10533</v>
      </c>
      <c r="L113" s="121">
        <v>40000</v>
      </c>
    </row>
    <row r="114" spans="1:12" s="46" customFormat="1" x14ac:dyDescent="0.25">
      <c r="A114" s="122"/>
      <c r="B114" s="123"/>
      <c r="C114" s="124" t="s">
        <v>1140</v>
      </c>
      <c r="D114" s="125"/>
      <c r="E114" s="126"/>
      <c r="F114" s="126">
        <v>2116.98</v>
      </c>
      <c r="G114" s="126">
        <v>24.06</v>
      </c>
      <c r="H114" s="127">
        <v>10627</v>
      </c>
      <c r="I114" s="127">
        <v>121</v>
      </c>
      <c r="J114" s="127"/>
      <c r="K114" s="127">
        <v>2963</v>
      </c>
      <c r="L114" s="127"/>
    </row>
    <row r="115" spans="1:12" s="46" customFormat="1" ht="60" x14ac:dyDescent="0.2">
      <c r="A115" s="115" t="s">
        <v>154</v>
      </c>
      <c r="B115" s="116" t="s">
        <v>1081</v>
      </c>
      <c r="C115" s="117" t="s">
        <v>1205</v>
      </c>
      <c r="D115" s="118" t="s">
        <v>640</v>
      </c>
      <c r="E115" s="118">
        <v>85</v>
      </c>
      <c r="F115" s="119">
        <v>5239.8500000000004</v>
      </c>
      <c r="G115" s="119">
        <v>39.1</v>
      </c>
      <c r="H115" s="120">
        <v>445387</v>
      </c>
      <c r="I115" s="120">
        <v>3323</v>
      </c>
      <c r="J115" s="120">
        <v>376046</v>
      </c>
      <c r="K115" s="120">
        <v>65931</v>
      </c>
      <c r="L115" s="121">
        <v>552223</v>
      </c>
    </row>
    <row r="116" spans="1:12" s="46" customFormat="1" x14ac:dyDescent="0.25">
      <c r="A116" s="122"/>
      <c r="B116" s="123"/>
      <c r="C116" s="124" t="s">
        <v>1140</v>
      </c>
      <c r="D116" s="125"/>
      <c r="E116" s="126"/>
      <c r="F116" s="126">
        <v>776.68</v>
      </c>
      <c r="G116" s="126">
        <v>14.81</v>
      </c>
      <c r="H116" s="127">
        <v>66018</v>
      </c>
      <c r="I116" s="127">
        <v>1258</v>
      </c>
      <c r="J116" s="127"/>
      <c r="K116" s="127">
        <v>40905</v>
      </c>
      <c r="L116" s="127"/>
    </row>
    <row r="117" spans="1:12" s="46" customFormat="1" ht="60" x14ac:dyDescent="0.2">
      <c r="A117" s="115" t="s">
        <v>157</v>
      </c>
      <c r="B117" s="116" t="s">
        <v>1094</v>
      </c>
      <c r="C117" s="117" t="s">
        <v>1206</v>
      </c>
      <c r="D117" s="118" t="s">
        <v>640</v>
      </c>
      <c r="E117" s="118">
        <v>155.6</v>
      </c>
      <c r="F117" s="119">
        <v>43319.61</v>
      </c>
      <c r="G117" s="119">
        <v>46.27</v>
      </c>
      <c r="H117" s="120">
        <v>6740532</v>
      </c>
      <c r="I117" s="120">
        <v>7200</v>
      </c>
      <c r="J117" s="120">
        <v>6590877</v>
      </c>
      <c r="K117" s="120">
        <v>142428</v>
      </c>
      <c r="L117" s="121">
        <v>7433597</v>
      </c>
    </row>
    <row r="118" spans="1:12" s="46" customFormat="1" x14ac:dyDescent="0.25">
      <c r="A118" s="122"/>
      <c r="B118" s="123"/>
      <c r="C118" s="124" t="s">
        <v>1140</v>
      </c>
      <c r="D118" s="125"/>
      <c r="E118" s="126"/>
      <c r="F118" s="126">
        <v>915.52</v>
      </c>
      <c r="G118" s="126">
        <v>18.510000000000002</v>
      </c>
      <c r="H118" s="127">
        <v>142455</v>
      </c>
      <c r="I118" s="127">
        <v>2880</v>
      </c>
      <c r="J118" s="127"/>
      <c r="K118" s="127">
        <v>550637</v>
      </c>
      <c r="L118" s="127"/>
    </row>
    <row r="119" spans="1:12" s="46" customFormat="1" ht="60" x14ac:dyDescent="0.2">
      <c r="A119" s="115" t="s">
        <v>160</v>
      </c>
      <c r="B119" s="116" t="s">
        <v>1094</v>
      </c>
      <c r="C119" s="117" t="s">
        <v>1207</v>
      </c>
      <c r="D119" s="118" t="s">
        <v>640</v>
      </c>
      <c r="E119" s="118">
        <v>25</v>
      </c>
      <c r="F119" s="119">
        <v>43319.61</v>
      </c>
      <c r="G119" s="119">
        <v>46.27</v>
      </c>
      <c r="H119" s="120">
        <v>1082990</v>
      </c>
      <c r="I119" s="120">
        <v>1157</v>
      </c>
      <c r="J119" s="120">
        <v>1058945</v>
      </c>
      <c r="K119" s="120">
        <v>22884</v>
      </c>
      <c r="L119" s="121">
        <v>1194344</v>
      </c>
    </row>
    <row r="120" spans="1:12" s="46" customFormat="1" x14ac:dyDescent="0.25">
      <c r="A120" s="122"/>
      <c r="B120" s="123"/>
      <c r="C120" s="124" t="s">
        <v>1140</v>
      </c>
      <c r="D120" s="125"/>
      <c r="E120" s="126"/>
      <c r="F120" s="126">
        <v>915.52</v>
      </c>
      <c r="G120" s="126">
        <v>18.510000000000002</v>
      </c>
      <c r="H120" s="127">
        <v>22888</v>
      </c>
      <c r="I120" s="127">
        <v>463</v>
      </c>
      <c r="J120" s="127"/>
      <c r="K120" s="127">
        <v>88470</v>
      </c>
      <c r="L120" s="127"/>
    </row>
    <row r="121" spans="1:12" s="46" customFormat="1" ht="60" x14ac:dyDescent="0.2">
      <c r="A121" s="115" t="s">
        <v>163</v>
      </c>
      <c r="B121" s="116" t="s">
        <v>1096</v>
      </c>
      <c r="C121" s="117" t="s">
        <v>1208</v>
      </c>
      <c r="D121" s="118" t="s">
        <v>793</v>
      </c>
      <c r="E121" s="118">
        <v>2</v>
      </c>
      <c r="F121" s="119">
        <v>3887.83</v>
      </c>
      <c r="G121" s="119">
        <v>171.01</v>
      </c>
      <c r="H121" s="120">
        <v>7776</v>
      </c>
      <c r="I121" s="120">
        <v>342</v>
      </c>
      <c r="J121" s="120">
        <v>1386</v>
      </c>
      <c r="K121" s="120">
        <v>6033</v>
      </c>
      <c r="L121" s="121">
        <v>14913</v>
      </c>
    </row>
    <row r="122" spans="1:12" s="46" customFormat="1" x14ac:dyDescent="0.25">
      <c r="A122" s="122"/>
      <c r="B122" s="123"/>
      <c r="C122" s="124" t="s">
        <v>1140</v>
      </c>
      <c r="D122" s="125"/>
      <c r="E122" s="126"/>
      <c r="F122" s="126">
        <v>3023.8</v>
      </c>
      <c r="G122" s="126">
        <v>54.17</v>
      </c>
      <c r="H122" s="127">
        <v>6048</v>
      </c>
      <c r="I122" s="127">
        <v>108</v>
      </c>
      <c r="J122" s="127"/>
      <c r="K122" s="127">
        <v>1105</v>
      </c>
      <c r="L122" s="127"/>
    </row>
    <row r="123" spans="1:12" s="46" customFormat="1" ht="48" x14ac:dyDescent="0.2">
      <c r="A123" s="115" t="s">
        <v>166</v>
      </c>
      <c r="B123" s="116" t="s">
        <v>1209</v>
      </c>
      <c r="C123" s="117" t="s">
        <v>1210</v>
      </c>
      <c r="D123" s="118" t="s">
        <v>49</v>
      </c>
      <c r="E123" s="118">
        <v>2</v>
      </c>
      <c r="F123" s="119">
        <v>28422</v>
      </c>
      <c r="G123" s="119" t="s">
        <v>386</v>
      </c>
      <c r="H123" s="120">
        <v>56844</v>
      </c>
      <c r="I123" s="120" t="s">
        <v>386</v>
      </c>
      <c r="J123" s="120">
        <v>56844</v>
      </c>
      <c r="K123" s="120" t="s">
        <v>386</v>
      </c>
      <c r="L123" s="121">
        <v>61392</v>
      </c>
    </row>
    <row r="124" spans="1:12" s="46" customFormat="1" x14ac:dyDescent="0.25">
      <c r="A124" s="122"/>
      <c r="B124" s="123"/>
      <c r="C124" s="124" t="s">
        <v>1162</v>
      </c>
      <c r="D124" s="125"/>
      <c r="E124" s="126"/>
      <c r="F124" s="126" t="s">
        <v>386</v>
      </c>
      <c r="G124" s="126" t="s">
        <v>386</v>
      </c>
      <c r="H124" s="127" t="s">
        <v>386</v>
      </c>
      <c r="I124" s="127" t="s">
        <v>386</v>
      </c>
      <c r="J124" s="127"/>
      <c r="K124" s="127">
        <v>4548</v>
      </c>
      <c r="L124" s="127"/>
    </row>
    <row r="125" spans="1:12" s="46" customFormat="1" ht="60" x14ac:dyDescent="0.2">
      <c r="A125" s="115" t="s">
        <v>170</v>
      </c>
      <c r="B125" s="116" t="s">
        <v>1097</v>
      </c>
      <c r="C125" s="117" t="s">
        <v>1211</v>
      </c>
      <c r="D125" s="118" t="s">
        <v>793</v>
      </c>
      <c r="E125" s="118">
        <v>30</v>
      </c>
      <c r="F125" s="119">
        <v>1708.44</v>
      </c>
      <c r="G125" s="119">
        <v>59.45</v>
      </c>
      <c r="H125" s="120">
        <v>51253</v>
      </c>
      <c r="I125" s="120">
        <v>1783</v>
      </c>
      <c r="J125" s="120">
        <v>3685</v>
      </c>
      <c r="K125" s="120">
        <v>45334</v>
      </c>
      <c r="L125" s="121">
        <v>104314</v>
      </c>
    </row>
    <row r="126" spans="1:12" s="46" customFormat="1" x14ac:dyDescent="0.25">
      <c r="A126" s="122"/>
      <c r="B126" s="123"/>
      <c r="C126" s="124" t="s">
        <v>1140</v>
      </c>
      <c r="D126" s="125"/>
      <c r="E126" s="126"/>
      <c r="F126" s="126">
        <v>1526.16</v>
      </c>
      <c r="G126" s="126">
        <v>15.8</v>
      </c>
      <c r="H126" s="127">
        <v>45785</v>
      </c>
      <c r="I126" s="127">
        <v>474</v>
      </c>
      <c r="J126" s="127"/>
      <c r="K126" s="127">
        <v>7727</v>
      </c>
      <c r="L126" s="127"/>
    </row>
    <row r="127" spans="1:12" s="46" customFormat="1" ht="48" x14ac:dyDescent="0.2">
      <c r="A127" s="115" t="s">
        <v>173</v>
      </c>
      <c r="B127" s="116" t="s">
        <v>1212</v>
      </c>
      <c r="C127" s="117" t="s">
        <v>1213</v>
      </c>
      <c r="D127" s="118" t="s">
        <v>49</v>
      </c>
      <c r="E127" s="118">
        <v>2</v>
      </c>
      <c r="F127" s="119">
        <v>15847</v>
      </c>
      <c r="G127" s="119" t="s">
        <v>386</v>
      </c>
      <c r="H127" s="120">
        <v>31694</v>
      </c>
      <c r="I127" s="120" t="s">
        <v>386</v>
      </c>
      <c r="J127" s="120">
        <v>31694</v>
      </c>
      <c r="K127" s="120" t="s">
        <v>386</v>
      </c>
      <c r="L127" s="121">
        <v>34230</v>
      </c>
    </row>
    <row r="128" spans="1:12" s="46" customFormat="1" x14ac:dyDescent="0.25">
      <c r="A128" s="122"/>
      <c r="B128" s="123"/>
      <c r="C128" s="124" t="s">
        <v>1162</v>
      </c>
      <c r="D128" s="125"/>
      <c r="E128" s="126"/>
      <c r="F128" s="126" t="s">
        <v>386</v>
      </c>
      <c r="G128" s="126" t="s">
        <v>386</v>
      </c>
      <c r="H128" s="127" t="s">
        <v>386</v>
      </c>
      <c r="I128" s="127" t="s">
        <v>386</v>
      </c>
      <c r="J128" s="127"/>
      <c r="K128" s="127">
        <v>2536</v>
      </c>
      <c r="L128" s="127"/>
    </row>
    <row r="129" spans="1:12" s="46" customFormat="1" ht="48" x14ac:dyDescent="0.2">
      <c r="A129" s="115" t="s">
        <v>176</v>
      </c>
      <c r="B129" s="116" t="s">
        <v>1214</v>
      </c>
      <c r="C129" s="117" t="s">
        <v>1215</v>
      </c>
      <c r="D129" s="118" t="s">
        <v>49</v>
      </c>
      <c r="E129" s="118">
        <v>26</v>
      </c>
      <c r="F129" s="119">
        <v>8289</v>
      </c>
      <c r="G129" s="119" t="s">
        <v>386</v>
      </c>
      <c r="H129" s="120">
        <v>215514</v>
      </c>
      <c r="I129" s="120" t="s">
        <v>386</v>
      </c>
      <c r="J129" s="120">
        <v>215514</v>
      </c>
      <c r="K129" s="120" t="s">
        <v>386</v>
      </c>
      <c r="L129" s="121">
        <v>232755</v>
      </c>
    </row>
    <row r="130" spans="1:12" s="46" customFormat="1" x14ac:dyDescent="0.25">
      <c r="A130" s="122"/>
      <c r="B130" s="123"/>
      <c r="C130" s="124" t="s">
        <v>1162</v>
      </c>
      <c r="D130" s="125"/>
      <c r="E130" s="126"/>
      <c r="F130" s="126" t="s">
        <v>386</v>
      </c>
      <c r="G130" s="126" t="s">
        <v>386</v>
      </c>
      <c r="H130" s="127" t="s">
        <v>386</v>
      </c>
      <c r="I130" s="127" t="s">
        <v>386</v>
      </c>
      <c r="J130" s="127"/>
      <c r="K130" s="127">
        <v>17241</v>
      </c>
      <c r="L130" s="127"/>
    </row>
    <row r="131" spans="1:12" s="46" customFormat="1" ht="48" x14ac:dyDescent="0.2">
      <c r="A131" s="115" t="s">
        <v>178</v>
      </c>
      <c r="B131" s="116" t="s">
        <v>1216</v>
      </c>
      <c r="C131" s="117" t="s">
        <v>1217</v>
      </c>
      <c r="D131" s="118" t="s">
        <v>49</v>
      </c>
      <c r="E131" s="118">
        <v>1</v>
      </c>
      <c r="F131" s="119">
        <v>3458</v>
      </c>
      <c r="G131" s="119" t="s">
        <v>386</v>
      </c>
      <c r="H131" s="120">
        <v>3458</v>
      </c>
      <c r="I131" s="120" t="s">
        <v>386</v>
      </c>
      <c r="J131" s="120">
        <v>3458</v>
      </c>
      <c r="K131" s="120" t="s">
        <v>386</v>
      </c>
      <c r="L131" s="121">
        <v>3735</v>
      </c>
    </row>
    <row r="132" spans="1:12" s="46" customFormat="1" x14ac:dyDescent="0.25">
      <c r="A132" s="122"/>
      <c r="B132" s="123"/>
      <c r="C132" s="124" t="s">
        <v>1162</v>
      </c>
      <c r="D132" s="125"/>
      <c r="E132" s="126"/>
      <c r="F132" s="126" t="s">
        <v>386</v>
      </c>
      <c r="G132" s="126" t="s">
        <v>386</v>
      </c>
      <c r="H132" s="127" t="s">
        <v>386</v>
      </c>
      <c r="I132" s="127" t="s">
        <v>386</v>
      </c>
      <c r="J132" s="127"/>
      <c r="K132" s="127">
        <v>277</v>
      </c>
      <c r="L132" s="127"/>
    </row>
    <row r="133" spans="1:12" s="46" customFormat="1" ht="48" x14ac:dyDescent="0.2">
      <c r="A133" s="115" t="s">
        <v>181</v>
      </c>
      <c r="B133" s="116" t="s">
        <v>1218</v>
      </c>
      <c r="C133" s="117" t="s">
        <v>1219</v>
      </c>
      <c r="D133" s="118" t="s">
        <v>49</v>
      </c>
      <c r="E133" s="118">
        <v>1</v>
      </c>
      <c r="F133" s="119">
        <v>2845</v>
      </c>
      <c r="G133" s="119" t="s">
        <v>386</v>
      </c>
      <c r="H133" s="120">
        <v>2845</v>
      </c>
      <c r="I133" s="120" t="s">
        <v>386</v>
      </c>
      <c r="J133" s="120">
        <v>2845</v>
      </c>
      <c r="K133" s="120" t="s">
        <v>386</v>
      </c>
      <c r="L133" s="121">
        <v>3073</v>
      </c>
    </row>
    <row r="134" spans="1:12" s="46" customFormat="1" x14ac:dyDescent="0.25">
      <c r="A134" s="122"/>
      <c r="B134" s="123"/>
      <c r="C134" s="124" t="s">
        <v>1162</v>
      </c>
      <c r="D134" s="125"/>
      <c r="E134" s="126"/>
      <c r="F134" s="126" t="s">
        <v>386</v>
      </c>
      <c r="G134" s="126" t="s">
        <v>386</v>
      </c>
      <c r="H134" s="127" t="s">
        <v>386</v>
      </c>
      <c r="I134" s="127" t="s">
        <v>386</v>
      </c>
      <c r="J134" s="127"/>
      <c r="K134" s="127">
        <v>228</v>
      </c>
      <c r="L134" s="127"/>
    </row>
    <row r="135" spans="1:12" s="46" customFormat="1" ht="48" x14ac:dyDescent="0.2">
      <c r="A135" s="115" t="s">
        <v>183</v>
      </c>
      <c r="B135" s="116" t="s">
        <v>1098</v>
      </c>
      <c r="C135" s="117" t="s">
        <v>1220</v>
      </c>
      <c r="D135" s="118" t="s">
        <v>826</v>
      </c>
      <c r="E135" s="118">
        <v>4</v>
      </c>
      <c r="F135" s="119">
        <v>38236.949999999997</v>
      </c>
      <c r="G135" s="119">
        <v>86.1</v>
      </c>
      <c r="H135" s="120">
        <v>152948</v>
      </c>
      <c r="I135" s="120">
        <v>344</v>
      </c>
      <c r="J135" s="120">
        <v>142413</v>
      </c>
      <c r="K135" s="120">
        <v>10111</v>
      </c>
      <c r="L135" s="121">
        <v>176104</v>
      </c>
    </row>
    <row r="136" spans="1:12" s="46" customFormat="1" x14ac:dyDescent="0.25">
      <c r="A136" s="122"/>
      <c r="B136" s="123"/>
      <c r="C136" s="124" t="s">
        <v>1140</v>
      </c>
      <c r="D136" s="125"/>
      <c r="E136" s="126"/>
      <c r="F136" s="126">
        <v>2547.75</v>
      </c>
      <c r="G136" s="126">
        <v>31.6</v>
      </c>
      <c r="H136" s="127">
        <v>10191</v>
      </c>
      <c r="I136" s="127">
        <v>126</v>
      </c>
      <c r="J136" s="127"/>
      <c r="K136" s="127">
        <v>13045</v>
      </c>
      <c r="L136" s="127"/>
    </row>
    <row r="137" spans="1:12" s="46" customFormat="1" ht="48" x14ac:dyDescent="0.2">
      <c r="A137" s="115" t="s">
        <v>186</v>
      </c>
      <c r="B137" s="116" t="s">
        <v>1099</v>
      </c>
      <c r="C137" s="117" t="s">
        <v>1221</v>
      </c>
      <c r="D137" s="118" t="s">
        <v>826</v>
      </c>
      <c r="E137" s="118">
        <v>2</v>
      </c>
      <c r="F137" s="119">
        <v>27058.9</v>
      </c>
      <c r="G137" s="119">
        <v>86.1</v>
      </c>
      <c r="H137" s="120">
        <v>54118</v>
      </c>
      <c r="I137" s="120">
        <v>172</v>
      </c>
      <c r="J137" s="120">
        <v>48851</v>
      </c>
      <c r="K137" s="120">
        <v>5056</v>
      </c>
      <c r="L137" s="121">
        <v>63907</v>
      </c>
    </row>
    <row r="138" spans="1:12" s="46" customFormat="1" x14ac:dyDescent="0.25">
      <c r="A138" s="122"/>
      <c r="B138" s="123"/>
      <c r="C138" s="124" t="s">
        <v>1140</v>
      </c>
      <c r="D138" s="125"/>
      <c r="E138" s="126"/>
      <c r="F138" s="126">
        <v>2547.75</v>
      </c>
      <c r="G138" s="126">
        <v>31.6</v>
      </c>
      <c r="H138" s="127">
        <v>5095</v>
      </c>
      <c r="I138" s="127">
        <v>63</v>
      </c>
      <c r="J138" s="127"/>
      <c r="K138" s="127">
        <v>4734</v>
      </c>
      <c r="L138" s="127"/>
    </row>
    <row r="139" spans="1:12" s="46" customFormat="1" ht="36" x14ac:dyDescent="0.2">
      <c r="A139" s="115" t="s">
        <v>189</v>
      </c>
      <c r="B139" s="116" t="s">
        <v>1100</v>
      </c>
      <c r="C139" s="117" t="s">
        <v>1222</v>
      </c>
      <c r="D139" s="118" t="s">
        <v>592</v>
      </c>
      <c r="E139" s="118">
        <v>2</v>
      </c>
      <c r="F139" s="119">
        <v>8998.23</v>
      </c>
      <c r="G139" s="119">
        <v>86.45</v>
      </c>
      <c r="H139" s="120">
        <v>17996</v>
      </c>
      <c r="I139" s="120">
        <v>173</v>
      </c>
      <c r="J139" s="120">
        <v>6153</v>
      </c>
      <c r="K139" s="120">
        <v>11468</v>
      </c>
      <c r="L139" s="121">
        <v>31821</v>
      </c>
    </row>
    <row r="140" spans="1:12" s="46" customFormat="1" x14ac:dyDescent="0.25">
      <c r="A140" s="122"/>
      <c r="B140" s="123"/>
      <c r="C140" s="124" t="s">
        <v>1140</v>
      </c>
      <c r="D140" s="125"/>
      <c r="E140" s="126"/>
      <c r="F140" s="126">
        <v>5835.11</v>
      </c>
      <c r="G140" s="126">
        <v>15.8</v>
      </c>
      <c r="H140" s="127">
        <v>11670</v>
      </c>
      <c r="I140" s="127">
        <v>32</v>
      </c>
      <c r="J140" s="127"/>
      <c r="K140" s="127">
        <v>2357</v>
      </c>
      <c r="L140" s="127"/>
    </row>
    <row r="141" spans="1:12" s="46" customFormat="1" ht="48" x14ac:dyDescent="0.2">
      <c r="A141" s="115" t="s">
        <v>192</v>
      </c>
      <c r="B141" s="116" t="s">
        <v>1223</v>
      </c>
      <c r="C141" s="117" t="s">
        <v>1224</v>
      </c>
      <c r="D141" s="118" t="s">
        <v>49</v>
      </c>
      <c r="E141" s="118">
        <v>2</v>
      </c>
      <c r="F141" s="119">
        <v>34420</v>
      </c>
      <c r="G141" s="119" t="s">
        <v>386</v>
      </c>
      <c r="H141" s="120">
        <v>68840</v>
      </c>
      <c r="I141" s="120" t="s">
        <v>386</v>
      </c>
      <c r="J141" s="120">
        <v>68840</v>
      </c>
      <c r="K141" s="120" t="s">
        <v>386</v>
      </c>
      <c r="L141" s="121">
        <v>74347</v>
      </c>
    </row>
    <row r="142" spans="1:12" s="46" customFormat="1" x14ac:dyDescent="0.25">
      <c r="A142" s="122"/>
      <c r="B142" s="123"/>
      <c r="C142" s="124" t="s">
        <v>1162</v>
      </c>
      <c r="D142" s="125"/>
      <c r="E142" s="126"/>
      <c r="F142" s="126" t="s">
        <v>386</v>
      </c>
      <c r="G142" s="126" t="s">
        <v>386</v>
      </c>
      <c r="H142" s="127" t="s">
        <v>386</v>
      </c>
      <c r="I142" s="127" t="s">
        <v>386</v>
      </c>
      <c r="J142" s="127"/>
      <c r="K142" s="127">
        <v>5507</v>
      </c>
      <c r="L142" s="127"/>
    </row>
    <row r="143" spans="1:12" s="46" customFormat="1" ht="36" x14ac:dyDescent="0.2">
      <c r="A143" s="115" t="s">
        <v>195</v>
      </c>
      <c r="B143" s="116" t="s">
        <v>1101</v>
      </c>
      <c r="C143" s="117" t="s">
        <v>1225</v>
      </c>
      <c r="D143" s="118" t="s">
        <v>592</v>
      </c>
      <c r="E143" s="118">
        <v>6</v>
      </c>
      <c r="F143" s="119">
        <v>3244.88</v>
      </c>
      <c r="G143" s="119">
        <v>111.31</v>
      </c>
      <c r="H143" s="120">
        <v>19469</v>
      </c>
      <c r="I143" s="120">
        <v>668</v>
      </c>
      <c r="J143" s="120">
        <v>2759</v>
      </c>
      <c r="K143" s="120">
        <v>15947</v>
      </c>
      <c r="L143" s="121">
        <v>38250</v>
      </c>
    </row>
    <row r="144" spans="1:12" s="46" customFormat="1" x14ac:dyDescent="0.25">
      <c r="A144" s="122"/>
      <c r="B144" s="123"/>
      <c r="C144" s="124" t="s">
        <v>1140</v>
      </c>
      <c r="D144" s="125"/>
      <c r="E144" s="126"/>
      <c r="F144" s="126">
        <v>2673.73</v>
      </c>
      <c r="G144" s="126">
        <v>38.369999999999997</v>
      </c>
      <c r="H144" s="127">
        <v>16042</v>
      </c>
      <c r="I144" s="127">
        <v>230</v>
      </c>
      <c r="J144" s="127"/>
      <c r="K144" s="127">
        <v>2833</v>
      </c>
      <c r="L144" s="127"/>
    </row>
    <row r="145" spans="1:12" s="46" customFormat="1" ht="60" x14ac:dyDescent="0.2">
      <c r="A145" s="115" t="s">
        <v>198</v>
      </c>
      <c r="B145" s="116" t="s">
        <v>1226</v>
      </c>
      <c r="C145" s="117" t="s">
        <v>1227</v>
      </c>
      <c r="D145" s="118" t="s">
        <v>49</v>
      </c>
      <c r="E145" s="118">
        <v>2</v>
      </c>
      <c r="F145" s="119">
        <v>19231</v>
      </c>
      <c r="G145" s="119" t="s">
        <v>386</v>
      </c>
      <c r="H145" s="120">
        <v>38462</v>
      </c>
      <c r="I145" s="120" t="s">
        <v>386</v>
      </c>
      <c r="J145" s="120">
        <v>38462</v>
      </c>
      <c r="K145" s="120" t="s">
        <v>386</v>
      </c>
      <c r="L145" s="121">
        <v>41539</v>
      </c>
    </row>
    <row r="146" spans="1:12" s="46" customFormat="1" x14ac:dyDescent="0.25">
      <c r="A146" s="122"/>
      <c r="B146" s="123"/>
      <c r="C146" s="124" t="s">
        <v>1162</v>
      </c>
      <c r="D146" s="125"/>
      <c r="E146" s="126"/>
      <c r="F146" s="126" t="s">
        <v>386</v>
      </c>
      <c r="G146" s="126" t="s">
        <v>386</v>
      </c>
      <c r="H146" s="127" t="s">
        <v>386</v>
      </c>
      <c r="I146" s="127" t="s">
        <v>386</v>
      </c>
      <c r="J146" s="127"/>
      <c r="K146" s="127">
        <v>3077</v>
      </c>
      <c r="L146" s="127"/>
    </row>
    <row r="147" spans="1:12" s="46" customFormat="1" ht="60" x14ac:dyDescent="0.2">
      <c r="A147" s="115" t="s">
        <v>201</v>
      </c>
      <c r="B147" s="116" t="s">
        <v>1226</v>
      </c>
      <c r="C147" s="117" t="s">
        <v>1228</v>
      </c>
      <c r="D147" s="118" t="s">
        <v>49</v>
      </c>
      <c r="E147" s="118">
        <v>4</v>
      </c>
      <c r="F147" s="119">
        <v>19231</v>
      </c>
      <c r="G147" s="119" t="s">
        <v>386</v>
      </c>
      <c r="H147" s="120">
        <v>76924</v>
      </c>
      <c r="I147" s="120" t="s">
        <v>386</v>
      </c>
      <c r="J147" s="120">
        <v>76924</v>
      </c>
      <c r="K147" s="120" t="s">
        <v>386</v>
      </c>
      <c r="L147" s="121">
        <v>83078</v>
      </c>
    </row>
    <row r="148" spans="1:12" s="46" customFormat="1" x14ac:dyDescent="0.25">
      <c r="A148" s="122"/>
      <c r="B148" s="123"/>
      <c r="C148" s="124" t="s">
        <v>1162</v>
      </c>
      <c r="D148" s="125"/>
      <c r="E148" s="126"/>
      <c r="F148" s="126" t="s">
        <v>386</v>
      </c>
      <c r="G148" s="126" t="s">
        <v>386</v>
      </c>
      <c r="H148" s="127" t="s">
        <v>386</v>
      </c>
      <c r="I148" s="127" t="s">
        <v>386</v>
      </c>
      <c r="J148" s="127"/>
      <c r="K148" s="127">
        <v>6154</v>
      </c>
      <c r="L148" s="127"/>
    </row>
    <row r="149" spans="1:12" s="46" customFormat="1" ht="36" x14ac:dyDescent="0.2">
      <c r="A149" s="115" t="s">
        <v>203</v>
      </c>
      <c r="B149" s="116" t="s">
        <v>1102</v>
      </c>
      <c r="C149" s="117" t="s">
        <v>1229</v>
      </c>
      <c r="D149" s="118" t="s">
        <v>872</v>
      </c>
      <c r="E149" s="118">
        <v>6</v>
      </c>
      <c r="F149" s="119">
        <v>4324.32</v>
      </c>
      <c r="G149" s="119">
        <v>145.44999999999999</v>
      </c>
      <c r="H149" s="120">
        <v>25946</v>
      </c>
      <c r="I149" s="120">
        <v>873</v>
      </c>
      <c r="J149" s="120">
        <v>6160</v>
      </c>
      <c r="K149" s="120">
        <v>18853</v>
      </c>
      <c r="L149" s="121">
        <v>48383</v>
      </c>
    </row>
    <row r="150" spans="1:12" s="46" customFormat="1" x14ac:dyDescent="0.25">
      <c r="A150" s="122"/>
      <c r="B150" s="123"/>
      <c r="C150" s="124" t="s">
        <v>1140</v>
      </c>
      <c r="D150" s="125"/>
      <c r="E150" s="126"/>
      <c r="F150" s="126">
        <v>3152.17</v>
      </c>
      <c r="G150" s="126">
        <v>54.17</v>
      </c>
      <c r="H150" s="127">
        <v>18913</v>
      </c>
      <c r="I150" s="127">
        <v>325</v>
      </c>
      <c r="J150" s="127"/>
      <c r="K150" s="127">
        <v>3584</v>
      </c>
      <c r="L150" s="127"/>
    </row>
    <row r="151" spans="1:12" s="46" customFormat="1" ht="48" x14ac:dyDescent="0.2">
      <c r="A151" s="115" t="s">
        <v>206</v>
      </c>
      <c r="B151" s="116" t="s">
        <v>1230</v>
      </c>
      <c r="C151" s="117" t="s">
        <v>1231</v>
      </c>
      <c r="D151" s="118" t="s">
        <v>49</v>
      </c>
      <c r="E151" s="118">
        <v>1</v>
      </c>
      <c r="F151" s="119">
        <v>14142</v>
      </c>
      <c r="G151" s="119" t="s">
        <v>386</v>
      </c>
      <c r="H151" s="120">
        <v>14142</v>
      </c>
      <c r="I151" s="120" t="s">
        <v>386</v>
      </c>
      <c r="J151" s="120">
        <v>14142</v>
      </c>
      <c r="K151" s="120" t="s">
        <v>386</v>
      </c>
      <c r="L151" s="121">
        <v>15273</v>
      </c>
    </row>
    <row r="152" spans="1:12" s="46" customFormat="1" x14ac:dyDescent="0.25">
      <c r="A152" s="122"/>
      <c r="B152" s="123"/>
      <c r="C152" s="124" t="s">
        <v>1162</v>
      </c>
      <c r="D152" s="125"/>
      <c r="E152" s="126"/>
      <c r="F152" s="126" t="s">
        <v>386</v>
      </c>
      <c r="G152" s="126" t="s">
        <v>386</v>
      </c>
      <c r="H152" s="127" t="s">
        <v>386</v>
      </c>
      <c r="I152" s="127" t="s">
        <v>386</v>
      </c>
      <c r="J152" s="127"/>
      <c r="K152" s="127">
        <v>1131</v>
      </c>
      <c r="L152" s="127"/>
    </row>
    <row r="153" spans="1:12" s="46" customFormat="1" ht="48" x14ac:dyDescent="0.2">
      <c r="A153" s="115" t="s">
        <v>209</v>
      </c>
      <c r="B153" s="116" t="s">
        <v>1232</v>
      </c>
      <c r="C153" s="117" t="s">
        <v>1233</v>
      </c>
      <c r="D153" s="118" t="s">
        <v>49</v>
      </c>
      <c r="E153" s="118">
        <v>5</v>
      </c>
      <c r="F153" s="119">
        <v>11851</v>
      </c>
      <c r="G153" s="119" t="s">
        <v>386</v>
      </c>
      <c r="H153" s="120">
        <v>59255</v>
      </c>
      <c r="I153" s="120" t="s">
        <v>386</v>
      </c>
      <c r="J153" s="120">
        <v>59255</v>
      </c>
      <c r="K153" s="120" t="s">
        <v>386</v>
      </c>
      <c r="L153" s="121">
        <v>63995</v>
      </c>
    </row>
    <row r="154" spans="1:12" s="46" customFormat="1" x14ac:dyDescent="0.25">
      <c r="A154" s="122"/>
      <c r="B154" s="123"/>
      <c r="C154" s="124" t="s">
        <v>1162</v>
      </c>
      <c r="D154" s="125"/>
      <c r="E154" s="126"/>
      <c r="F154" s="126" t="s">
        <v>386</v>
      </c>
      <c r="G154" s="126" t="s">
        <v>386</v>
      </c>
      <c r="H154" s="127" t="s">
        <v>386</v>
      </c>
      <c r="I154" s="127" t="s">
        <v>386</v>
      </c>
      <c r="J154" s="127"/>
      <c r="K154" s="127">
        <v>4740</v>
      </c>
      <c r="L154" s="127"/>
    </row>
    <row r="155" spans="1:12" s="46" customFormat="1" ht="36" x14ac:dyDescent="0.2">
      <c r="A155" s="115" t="s">
        <v>212</v>
      </c>
      <c r="B155" s="116" t="s">
        <v>1103</v>
      </c>
      <c r="C155" s="117" t="s">
        <v>1234</v>
      </c>
      <c r="D155" s="118" t="s">
        <v>872</v>
      </c>
      <c r="E155" s="118">
        <v>26</v>
      </c>
      <c r="F155" s="119">
        <v>2856.68</v>
      </c>
      <c r="G155" s="119">
        <v>50.84</v>
      </c>
      <c r="H155" s="120">
        <v>74274</v>
      </c>
      <c r="I155" s="120">
        <v>1322</v>
      </c>
      <c r="J155" s="120">
        <v>18438</v>
      </c>
      <c r="K155" s="120">
        <v>53826</v>
      </c>
      <c r="L155" s="121">
        <v>138348</v>
      </c>
    </row>
    <row r="156" spans="1:12" s="46" customFormat="1" x14ac:dyDescent="0.25">
      <c r="A156" s="122"/>
      <c r="B156" s="123"/>
      <c r="C156" s="124" t="s">
        <v>1140</v>
      </c>
      <c r="D156" s="125"/>
      <c r="E156" s="126"/>
      <c r="F156" s="126">
        <v>2096.69</v>
      </c>
      <c r="G156" s="126">
        <v>15.8</v>
      </c>
      <c r="H156" s="127">
        <v>54514</v>
      </c>
      <c r="I156" s="127">
        <v>411</v>
      </c>
      <c r="J156" s="127"/>
      <c r="K156" s="127">
        <v>10248</v>
      </c>
      <c r="L156" s="127"/>
    </row>
    <row r="157" spans="1:12" s="46" customFormat="1" ht="48" x14ac:dyDescent="0.2">
      <c r="A157" s="115" t="s">
        <v>215</v>
      </c>
      <c r="B157" s="116" t="s">
        <v>1235</v>
      </c>
      <c r="C157" s="117" t="s">
        <v>1236</v>
      </c>
      <c r="D157" s="118" t="s">
        <v>49</v>
      </c>
      <c r="E157" s="118">
        <v>1</v>
      </c>
      <c r="F157" s="119">
        <v>8579</v>
      </c>
      <c r="G157" s="119" t="s">
        <v>386</v>
      </c>
      <c r="H157" s="120">
        <v>8579</v>
      </c>
      <c r="I157" s="120" t="s">
        <v>386</v>
      </c>
      <c r="J157" s="120">
        <v>8579</v>
      </c>
      <c r="K157" s="120" t="s">
        <v>386</v>
      </c>
      <c r="L157" s="121">
        <v>9265</v>
      </c>
    </row>
    <row r="158" spans="1:12" s="46" customFormat="1" x14ac:dyDescent="0.25">
      <c r="A158" s="122"/>
      <c r="B158" s="123"/>
      <c r="C158" s="124" t="s">
        <v>1162</v>
      </c>
      <c r="D158" s="125"/>
      <c r="E158" s="126"/>
      <c r="F158" s="126" t="s">
        <v>386</v>
      </c>
      <c r="G158" s="126" t="s">
        <v>386</v>
      </c>
      <c r="H158" s="127" t="s">
        <v>386</v>
      </c>
      <c r="I158" s="127" t="s">
        <v>386</v>
      </c>
      <c r="J158" s="127"/>
      <c r="K158" s="127">
        <v>686</v>
      </c>
      <c r="L158" s="127"/>
    </row>
    <row r="159" spans="1:12" s="46" customFormat="1" ht="48" x14ac:dyDescent="0.2">
      <c r="A159" s="115" t="s">
        <v>219</v>
      </c>
      <c r="B159" s="116" t="s">
        <v>1237</v>
      </c>
      <c r="C159" s="117" t="s">
        <v>1238</v>
      </c>
      <c r="D159" s="118" t="s">
        <v>49</v>
      </c>
      <c r="E159" s="118">
        <v>22</v>
      </c>
      <c r="F159" s="119">
        <v>7926</v>
      </c>
      <c r="G159" s="119" t="s">
        <v>386</v>
      </c>
      <c r="H159" s="120">
        <v>174372</v>
      </c>
      <c r="I159" s="120" t="s">
        <v>386</v>
      </c>
      <c r="J159" s="120">
        <v>174372</v>
      </c>
      <c r="K159" s="120" t="s">
        <v>386</v>
      </c>
      <c r="L159" s="121">
        <v>188322</v>
      </c>
    </row>
    <row r="160" spans="1:12" s="46" customFormat="1" x14ac:dyDescent="0.25">
      <c r="A160" s="122"/>
      <c r="B160" s="123"/>
      <c r="C160" s="124" t="s">
        <v>1162</v>
      </c>
      <c r="D160" s="125"/>
      <c r="E160" s="126"/>
      <c r="F160" s="126" t="s">
        <v>386</v>
      </c>
      <c r="G160" s="126" t="s">
        <v>386</v>
      </c>
      <c r="H160" s="127" t="s">
        <v>386</v>
      </c>
      <c r="I160" s="127" t="s">
        <v>386</v>
      </c>
      <c r="J160" s="127"/>
      <c r="K160" s="127">
        <v>13950</v>
      </c>
      <c r="L160" s="127"/>
    </row>
    <row r="161" spans="1:12" s="46" customFormat="1" ht="48" x14ac:dyDescent="0.2">
      <c r="A161" s="115" t="s">
        <v>222</v>
      </c>
      <c r="B161" s="116" t="s">
        <v>1239</v>
      </c>
      <c r="C161" s="117" t="s">
        <v>1240</v>
      </c>
      <c r="D161" s="118" t="s">
        <v>49</v>
      </c>
      <c r="E161" s="118">
        <v>3</v>
      </c>
      <c r="F161" s="119">
        <v>6855</v>
      </c>
      <c r="G161" s="119" t="s">
        <v>386</v>
      </c>
      <c r="H161" s="120">
        <v>20565</v>
      </c>
      <c r="I161" s="120" t="s">
        <v>386</v>
      </c>
      <c r="J161" s="120">
        <v>20565</v>
      </c>
      <c r="K161" s="120" t="s">
        <v>386</v>
      </c>
      <c r="L161" s="121">
        <v>22210</v>
      </c>
    </row>
    <row r="162" spans="1:12" s="46" customFormat="1" x14ac:dyDescent="0.25">
      <c r="A162" s="122"/>
      <c r="B162" s="123"/>
      <c r="C162" s="124" t="s">
        <v>1162</v>
      </c>
      <c r="D162" s="125"/>
      <c r="E162" s="126"/>
      <c r="F162" s="126" t="s">
        <v>386</v>
      </c>
      <c r="G162" s="126" t="s">
        <v>386</v>
      </c>
      <c r="H162" s="127" t="s">
        <v>386</v>
      </c>
      <c r="I162" s="127" t="s">
        <v>386</v>
      </c>
      <c r="J162" s="127"/>
      <c r="K162" s="127">
        <v>1645</v>
      </c>
      <c r="L162" s="127"/>
    </row>
    <row r="163" spans="1:12" s="46" customFormat="1" ht="36" x14ac:dyDescent="0.2">
      <c r="A163" s="115" t="s">
        <v>225</v>
      </c>
      <c r="B163" s="116" t="s">
        <v>1104</v>
      </c>
      <c r="C163" s="117" t="s">
        <v>1241</v>
      </c>
      <c r="D163" s="118" t="s">
        <v>872</v>
      </c>
      <c r="E163" s="118">
        <v>9</v>
      </c>
      <c r="F163" s="119">
        <v>2187.6</v>
      </c>
      <c r="G163" s="119">
        <v>46.94</v>
      </c>
      <c r="H163" s="120">
        <v>19688</v>
      </c>
      <c r="I163" s="120">
        <v>422</v>
      </c>
      <c r="J163" s="120">
        <v>4118</v>
      </c>
      <c r="K163" s="120">
        <v>14984</v>
      </c>
      <c r="L163" s="121">
        <v>37446</v>
      </c>
    </row>
    <row r="164" spans="1:12" s="46" customFormat="1" x14ac:dyDescent="0.25">
      <c r="A164" s="122"/>
      <c r="B164" s="123"/>
      <c r="C164" s="124" t="s">
        <v>1140</v>
      </c>
      <c r="D164" s="125"/>
      <c r="E164" s="126"/>
      <c r="F164" s="126">
        <v>1683.06</v>
      </c>
      <c r="G164" s="126">
        <v>15.8</v>
      </c>
      <c r="H164" s="127">
        <v>15148</v>
      </c>
      <c r="I164" s="127">
        <v>142</v>
      </c>
      <c r="J164" s="127"/>
      <c r="K164" s="127">
        <v>2774</v>
      </c>
      <c r="L164" s="127"/>
    </row>
    <row r="165" spans="1:12" s="46" customFormat="1" ht="48" x14ac:dyDescent="0.2">
      <c r="A165" s="115" t="s">
        <v>228</v>
      </c>
      <c r="B165" s="116" t="s">
        <v>1242</v>
      </c>
      <c r="C165" s="117" t="s">
        <v>1243</v>
      </c>
      <c r="D165" s="118" t="s">
        <v>49</v>
      </c>
      <c r="E165" s="118">
        <v>4</v>
      </c>
      <c r="F165" s="119">
        <v>5747</v>
      </c>
      <c r="G165" s="119" t="s">
        <v>386</v>
      </c>
      <c r="H165" s="120">
        <v>22988</v>
      </c>
      <c r="I165" s="120" t="s">
        <v>386</v>
      </c>
      <c r="J165" s="120">
        <v>22988</v>
      </c>
      <c r="K165" s="120" t="s">
        <v>386</v>
      </c>
      <c r="L165" s="121">
        <v>24827</v>
      </c>
    </row>
    <row r="166" spans="1:12" s="46" customFormat="1" x14ac:dyDescent="0.25">
      <c r="A166" s="122"/>
      <c r="B166" s="123"/>
      <c r="C166" s="124" t="s">
        <v>1162</v>
      </c>
      <c r="D166" s="125"/>
      <c r="E166" s="126"/>
      <c r="F166" s="126" t="s">
        <v>386</v>
      </c>
      <c r="G166" s="126" t="s">
        <v>386</v>
      </c>
      <c r="H166" s="127" t="s">
        <v>386</v>
      </c>
      <c r="I166" s="127" t="s">
        <v>386</v>
      </c>
      <c r="J166" s="127"/>
      <c r="K166" s="127">
        <v>1839</v>
      </c>
      <c r="L166" s="127"/>
    </row>
    <row r="167" spans="1:12" s="46" customFormat="1" ht="48" x14ac:dyDescent="0.2">
      <c r="A167" s="115" t="s">
        <v>231</v>
      </c>
      <c r="B167" s="116" t="s">
        <v>1244</v>
      </c>
      <c r="C167" s="117" t="s">
        <v>1245</v>
      </c>
      <c r="D167" s="118" t="s">
        <v>49</v>
      </c>
      <c r="E167" s="118">
        <v>5</v>
      </c>
      <c r="F167" s="119">
        <v>5063</v>
      </c>
      <c r="G167" s="119" t="s">
        <v>386</v>
      </c>
      <c r="H167" s="120">
        <v>25315</v>
      </c>
      <c r="I167" s="120" t="s">
        <v>386</v>
      </c>
      <c r="J167" s="120">
        <v>25315</v>
      </c>
      <c r="K167" s="120" t="s">
        <v>386</v>
      </c>
      <c r="L167" s="121">
        <v>27340</v>
      </c>
    </row>
    <row r="168" spans="1:12" s="46" customFormat="1" x14ac:dyDescent="0.25">
      <c r="A168" s="122"/>
      <c r="B168" s="123"/>
      <c r="C168" s="124" t="s">
        <v>1162</v>
      </c>
      <c r="D168" s="125"/>
      <c r="E168" s="126"/>
      <c r="F168" s="126" t="s">
        <v>386</v>
      </c>
      <c r="G168" s="126" t="s">
        <v>386</v>
      </c>
      <c r="H168" s="127" t="s">
        <v>386</v>
      </c>
      <c r="I168" s="127" t="s">
        <v>386</v>
      </c>
      <c r="J168" s="127"/>
      <c r="K168" s="127">
        <v>2025</v>
      </c>
      <c r="L168" s="127"/>
    </row>
    <row r="169" spans="1:12" s="46" customFormat="1" ht="36" x14ac:dyDescent="0.2">
      <c r="A169" s="115" t="s">
        <v>235</v>
      </c>
      <c r="B169" s="116" t="s">
        <v>1105</v>
      </c>
      <c r="C169" s="117" t="s">
        <v>1246</v>
      </c>
      <c r="D169" s="118" t="s">
        <v>872</v>
      </c>
      <c r="E169" s="118">
        <v>1</v>
      </c>
      <c r="F169" s="119">
        <v>1906.28</v>
      </c>
      <c r="G169" s="119">
        <v>44.72</v>
      </c>
      <c r="H169" s="120">
        <v>1906</v>
      </c>
      <c r="I169" s="120">
        <v>45</v>
      </c>
      <c r="J169" s="120">
        <v>349</v>
      </c>
      <c r="K169" s="120">
        <v>1497</v>
      </c>
      <c r="L169" s="121">
        <v>3676</v>
      </c>
    </row>
    <row r="170" spans="1:12" s="46" customFormat="1" x14ac:dyDescent="0.25">
      <c r="A170" s="122"/>
      <c r="B170" s="123"/>
      <c r="C170" s="124" t="s">
        <v>1140</v>
      </c>
      <c r="D170" s="125"/>
      <c r="E170" s="126"/>
      <c r="F170" s="126">
        <v>1511.9</v>
      </c>
      <c r="G170" s="126">
        <v>15.8</v>
      </c>
      <c r="H170" s="127">
        <v>1512</v>
      </c>
      <c r="I170" s="127">
        <v>16</v>
      </c>
      <c r="J170" s="127"/>
      <c r="K170" s="127">
        <v>272</v>
      </c>
      <c r="L170" s="127"/>
    </row>
    <row r="171" spans="1:12" s="46" customFormat="1" ht="48" x14ac:dyDescent="0.2">
      <c r="A171" s="115" t="s">
        <v>238</v>
      </c>
      <c r="B171" s="116" t="s">
        <v>1247</v>
      </c>
      <c r="C171" s="117" t="s">
        <v>1248</v>
      </c>
      <c r="D171" s="118" t="s">
        <v>49</v>
      </c>
      <c r="E171" s="118">
        <v>1</v>
      </c>
      <c r="F171" s="119">
        <v>3963</v>
      </c>
      <c r="G171" s="119" t="s">
        <v>386</v>
      </c>
      <c r="H171" s="120">
        <v>3963</v>
      </c>
      <c r="I171" s="120" t="s">
        <v>386</v>
      </c>
      <c r="J171" s="120">
        <v>3963</v>
      </c>
      <c r="K171" s="120" t="s">
        <v>386</v>
      </c>
      <c r="L171" s="121">
        <v>4280</v>
      </c>
    </row>
    <row r="172" spans="1:12" s="46" customFormat="1" x14ac:dyDescent="0.25">
      <c r="A172" s="122"/>
      <c r="B172" s="123"/>
      <c r="C172" s="124" t="s">
        <v>1162</v>
      </c>
      <c r="D172" s="125"/>
      <c r="E172" s="126"/>
      <c r="F172" s="126" t="s">
        <v>386</v>
      </c>
      <c r="G172" s="126" t="s">
        <v>386</v>
      </c>
      <c r="H172" s="127" t="s">
        <v>386</v>
      </c>
      <c r="I172" s="127" t="s">
        <v>386</v>
      </c>
      <c r="J172" s="127"/>
      <c r="K172" s="127">
        <v>317</v>
      </c>
      <c r="L172" s="127"/>
    </row>
    <row r="173" spans="1:12" s="46" customFormat="1" ht="36" x14ac:dyDescent="0.2">
      <c r="A173" s="115" t="s">
        <v>241</v>
      </c>
      <c r="B173" s="116" t="s">
        <v>1106</v>
      </c>
      <c r="C173" s="117" t="s">
        <v>1249</v>
      </c>
      <c r="D173" s="118" t="s">
        <v>914</v>
      </c>
      <c r="E173" s="118">
        <v>10</v>
      </c>
      <c r="F173" s="119">
        <v>1718.45</v>
      </c>
      <c r="G173" s="119">
        <v>59.45</v>
      </c>
      <c r="H173" s="120">
        <v>17185</v>
      </c>
      <c r="I173" s="120">
        <v>594</v>
      </c>
      <c r="J173" s="120">
        <v>1329</v>
      </c>
      <c r="K173" s="120">
        <v>15111</v>
      </c>
      <c r="L173" s="121">
        <v>34879</v>
      </c>
    </row>
    <row r="174" spans="1:12" s="46" customFormat="1" x14ac:dyDescent="0.25">
      <c r="A174" s="122"/>
      <c r="B174" s="123"/>
      <c r="C174" s="124" t="s">
        <v>1140</v>
      </c>
      <c r="D174" s="125"/>
      <c r="E174" s="126"/>
      <c r="F174" s="126">
        <v>1526.16</v>
      </c>
      <c r="G174" s="126">
        <v>15.8</v>
      </c>
      <c r="H174" s="127">
        <v>15262</v>
      </c>
      <c r="I174" s="127">
        <v>158</v>
      </c>
      <c r="J174" s="127"/>
      <c r="K174" s="127">
        <v>2584</v>
      </c>
      <c r="L174" s="127"/>
    </row>
    <row r="175" spans="1:12" s="46" customFormat="1" ht="48" x14ac:dyDescent="0.2">
      <c r="A175" s="115" t="s">
        <v>244</v>
      </c>
      <c r="B175" s="116" t="s">
        <v>1250</v>
      </c>
      <c r="C175" s="117" t="s">
        <v>1251</v>
      </c>
      <c r="D175" s="118" t="s">
        <v>22</v>
      </c>
      <c r="E175" s="118">
        <v>1.44</v>
      </c>
      <c r="F175" s="119">
        <v>21263</v>
      </c>
      <c r="G175" s="119" t="s">
        <v>386</v>
      </c>
      <c r="H175" s="120">
        <v>30619</v>
      </c>
      <c r="I175" s="120" t="s">
        <v>386</v>
      </c>
      <c r="J175" s="120">
        <v>30619</v>
      </c>
      <c r="K175" s="120" t="s">
        <v>386</v>
      </c>
      <c r="L175" s="121">
        <v>33068</v>
      </c>
    </row>
    <row r="176" spans="1:12" s="46" customFormat="1" x14ac:dyDescent="0.25">
      <c r="A176" s="122"/>
      <c r="B176" s="123"/>
      <c r="C176" s="124" t="s">
        <v>1162</v>
      </c>
      <c r="D176" s="125"/>
      <c r="E176" s="126"/>
      <c r="F176" s="126" t="s">
        <v>386</v>
      </c>
      <c r="G176" s="126" t="s">
        <v>386</v>
      </c>
      <c r="H176" s="127" t="s">
        <v>386</v>
      </c>
      <c r="I176" s="127" t="s">
        <v>386</v>
      </c>
      <c r="J176" s="127"/>
      <c r="K176" s="127">
        <v>2449</v>
      </c>
      <c r="L176" s="127"/>
    </row>
    <row r="177" spans="1:12" s="46" customFormat="1" ht="48" x14ac:dyDescent="0.2">
      <c r="A177" s="115" t="s">
        <v>247</v>
      </c>
      <c r="B177" s="116" t="s">
        <v>1252</v>
      </c>
      <c r="C177" s="117" t="s">
        <v>1253</v>
      </c>
      <c r="D177" s="118" t="s">
        <v>22</v>
      </c>
      <c r="E177" s="118">
        <v>0.4</v>
      </c>
      <c r="F177" s="119">
        <v>33051</v>
      </c>
      <c r="G177" s="119" t="s">
        <v>386</v>
      </c>
      <c r="H177" s="120">
        <v>13220</v>
      </c>
      <c r="I177" s="120" t="s">
        <v>386</v>
      </c>
      <c r="J177" s="120">
        <v>13220</v>
      </c>
      <c r="K177" s="120" t="s">
        <v>386</v>
      </c>
      <c r="L177" s="121">
        <v>14278</v>
      </c>
    </row>
    <row r="178" spans="1:12" s="46" customFormat="1" x14ac:dyDescent="0.25">
      <c r="A178" s="122"/>
      <c r="B178" s="123"/>
      <c r="C178" s="124" t="s">
        <v>1162</v>
      </c>
      <c r="D178" s="125"/>
      <c r="E178" s="126"/>
      <c r="F178" s="126" t="s">
        <v>386</v>
      </c>
      <c r="G178" s="126" t="s">
        <v>386</v>
      </c>
      <c r="H178" s="127" t="s">
        <v>386</v>
      </c>
      <c r="I178" s="127" t="s">
        <v>386</v>
      </c>
      <c r="J178" s="127"/>
      <c r="K178" s="127">
        <v>1058</v>
      </c>
      <c r="L178" s="127"/>
    </row>
    <row r="179" spans="1:12" s="46" customFormat="1" ht="48" x14ac:dyDescent="0.2">
      <c r="A179" s="115" t="s">
        <v>249</v>
      </c>
      <c r="B179" s="116" t="s">
        <v>1254</v>
      </c>
      <c r="C179" s="117" t="s">
        <v>1255</v>
      </c>
      <c r="D179" s="118" t="s">
        <v>22</v>
      </c>
      <c r="E179" s="118">
        <v>0.6</v>
      </c>
      <c r="F179" s="119">
        <v>30369</v>
      </c>
      <c r="G179" s="119" t="s">
        <v>386</v>
      </c>
      <c r="H179" s="120">
        <v>18221</v>
      </c>
      <c r="I179" s="120" t="s">
        <v>386</v>
      </c>
      <c r="J179" s="120">
        <v>18221</v>
      </c>
      <c r="K179" s="120" t="s">
        <v>386</v>
      </c>
      <c r="L179" s="121">
        <v>19679</v>
      </c>
    </row>
    <row r="180" spans="1:12" s="46" customFormat="1" x14ac:dyDescent="0.25">
      <c r="A180" s="122"/>
      <c r="B180" s="123"/>
      <c r="C180" s="124" t="s">
        <v>1162</v>
      </c>
      <c r="D180" s="125"/>
      <c r="E180" s="126"/>
      <c r="F180" s="126" t="s">
        <v>386</v>
      </c>
      <c r="G180" s="126" t="s">
        <v>386</v>
      </c>
      <c r="H180" s="127" t="s">
        <v>386</v>
      </c>
      <c r="I180" s="127" t="s">
        <v>386</v>
      </c>
      <c r="J180" s="127"/>
      <c r="K180" s="127">
        <v>1458</v>
      </c>
      <c r="L180" s="127"/>
    </row>
    <row r="181" spans="1:12" s="46" customFormat="1" ht="48" x14ac:dyDescent="0.2">
      <c r="A181" s="115" t="s">
        <v>252</v>
      </c>
      <c r="B181" s="116" t="s">
        <v>1256</v>
      </c>
      <c r="C181" s="117" t="s">
        <v>1257</v>
      </c>
      <c r="D181" s="118" t="s">
        <v>22</v>
      </c>
      <c r="E181" s="118">
        <v>0.09</v>
      </c>
      <c r="F181" s="119">
        <v>38161</v>
      </c>
      <c r="G181" s="119" t="s">
        <v>386</v>
      </c>
      <c r="H181" s="120">
        <v>3434</v>
      </c>
      <c r="I181" s="120" t="s">
        <v>386</v>
      </c>
      <c r="J181" s="120">
        <v>3434</v>
      </c>
      <c r="K181" s="120" t="s">
        <v>386</v>
      </c>
      <c r="L181" s="121">
        <v>3709</v>
      </c>
    </row>
    <row r="182" spans="1:12" s="46" customFormat="1" x14ac:dyDescent="0.25">
      <c r="A182" s="122"/>
      <c r="B182" s="123"/>
      <c r="C182" s="124" t="s">
        <v>1162</v>
      </c>
      <c r="D182" s="125"/>
      <c r="E182" s="126"/>
      <c r="F182" s="126" t="s">
        <v>386</v>
      </c>
      <c r="G182" s="126" t="s">
        <v>386</v>
      </c>
      <c r="H182" s="127" t="s">
        <v>386</v>
      </c>
      <c r="I182" s="127" t="s">
        <v>386</v>
      </c>
      <c r="J182" s="127"/>
      <c r="K182" s="127">
        <v>275</v>
      </c>
      <c r="L182" s="127"/>
    </row>
    <row r="183" spans="1:12" s="46" customFormat="1" ht="60" x14ac:dyDescent="0.2">
      <c r="A183" s="115" t="s">
        <v>255</v>
      </c>
      <c r="B183" s="116" t="s">
        <v>1097</v>
      </c>
      <c r="C183" s="117" t="s">
        <v>1211</v>
      </c>
      <c r="D183" s="118" t="s">
        <v>793</v>
      </c>
      <c r="E183" s="118">
        <v>97</v>
      </c>
      <c r="F183" s="119">
        <v>1708.44</v>
      </c>
      <c r="G183" s="119">
        <v>59.45</v>
      </c>
      <c r="H183" s="120">
        <v>165719</v>
      </c>
      <c r="I183" s="120">
        <v>5767</v>
      </c>
      <c r="J183" s="120">
        <v>11914</v>
      </c>
      <c r="K183" s="120">
        <v>146579</v>
      </c>
      <c r="L183" s="121">
        <v>337282</v>
      </c>
    </row>
    <row r="184" spans="1:12" s="46" customFormat="1" x14ac:dyDescent="0.25">
      <c r="A184" s="122"/>
      <c r="B184" s="123"/>
      <c r="C184" s="124" t="s">
        <v>1140</v>
      </c>
      <c r="D184" s="125"/>
      <c r="E184" s="126"/>
      <c r="F184" s="126">
        <v>1526.16</v>
      </c>
      <c r="G184" s="126">
        <v>15.8</v>
      </c>
      <c r="H184" s="127">
        <v>148038</v>
      </c>
      <c r="I184" s="127">
        <v>1533</v>
      </c>
      <c r="J184" s="127"/>
      <c r="K184" s="127">
        <v>24984</v>
      </c>
      <c r="L184" s="127"/>
    </row>
    <row r="185" spans="1:12" s="46" customFormat="1" ht="48" x14ac:dyDescent="0.2">
      <c r="A185" s="115" t="s">
        <v>258</v>
      </c>
      <c r="B185" s="116" t="s">
        <v>1250</v>
      </c>
      <c r="C185" s="117" t="s">
        <v>1258</v>
      </c>
      <c r="D185" s="118" t="s">
        <v>22</v>
      </c>
      <c r="E185" s="118">
        <v>2.5</v>
      </c>
      <c r="F185" s="119">
        <v>21263</v>
      </c>
      <c r="G185" s="119" t="s">
        <v>386</v>
      </c>
      <c r="H185" s="120">
        <v>53158</v>
      </c>
      <c r="I185" s="120" t="s">
        <v>386</v>
      </c>
      <c r="J185" s="120">
        <v>53158</v>
      </c>
      <c r="K185" s="120" t="s">
        <v>386</v>
      </c>
      <c r="L185" s="121">
        <v>57410</v>
      </c>
    </row>
    <row r="186" spans="1:12" s="46" customFormat="1" x14ac:dyDescent="0.25">
      <c r="A186" s="122"/>
      <c r="B186" s="123"/>
      <c r="C186" s="124" t="s">
        <v>1162</v>
      </c>
      <c r="D186" s="125"/>
      <c r="E186" s="126"/>
      <c r="F186" s="126" t="s">
        <v>386</v>
      </c>
      <c r="G186" s="126" t="s">
        <v>386</v>
      </c>
      <c r="H186" s="127" t="s">
        <v>386</v>
      </c>
      <c r="I186" s="127" t="s">
        <v>386</v>
      </c>
      <c r="J186" s="127"/>
      <c r="K186" s="127">
        <v>4253</v>
      </c>
      <c r="L186" s="127"/>
    </row>
    <row r="187" spans="1:12" s="46" customFormat="1" ht="48" x14ac:dyDescent="0.2">
      <c r="A187" s="115" t="s">
        <v>261</v>
      </c>
      <c r="B187" s="116" t="s">
        <v>1250</v>
      </c>
      <c r="C187" s="117" t="s">
        <v>1259</v>
      </c>
      <c r="D187" s="118" t="s">
        <v>22</v>
      </c>
      <c r="E187" s="118">
        <v>6.6</v>
      </c>
      <c r="F187" s="119">
        <v>21263</v>
      </c>
      <c r="G187" s="119" t="s">
        <v>386</v>
      </c>
      <c r="H187" s="120">
        <v>140336</v>
      </c>
      <c r="I187" s="120" t="s">
        <v>386</v>
      </c>
      <c r="J187" s="120">
        <v>140336</v>
      </c>
      <c r="K187" s="120" t="s">
        <v>386</v>
      </c>
      <c r="L187" s="121">
        <v>151563</v>
      </c>
    </row>
    <row r="188" spans="1:12" s="46" customFormat="1" x14ac:dyDescent="0.25">
      <c r="A188" s="122"/>
      <c r="B188" s="123"/>
      <c r="C188" s="124" t="s">
        <v>1162</v>
      </c>
      <c r="D188" s="125"/>
      <c r="E188" s="126"/>
      <c r="F188" s="126" t="s">
        <v>386</v>
      </c>
      <c r="G188" s="126" t="s">
        <v>386</v>
      </c>
      <c r="H188" s="127" t="s">
        <v>386</v>
      </c>
      <c r="I188" s="127" t="s">
        <v>386</v>
      </c>
      <c r="J188" s="127"/>
      <c r="K188" s="127">
        <v>11227</v>
      </c>
      <c r="L188" s="127"/>
    </row>
    <row r="189" spans="1:12" s="46" customFormat="1" ht="48" x14ac:dyDescent="0.2">
      <c r="A189" s="115" t="s">
        <v>263</v>
      </c>
      <c r="B189" s="116" t="s">
        <v>1252</v>
      </c>
      <c r="C189" s="117" t="s">
        <v>1260</v>
      </c>
      <c r="D189" s="118" t="s">
        <v>22</v>
      </c>
      <c r="E189" s="118">
        <v>1.62</v>
      </c>
      <c r="F189" s="119">
        <v>33051</v>
      </c>
      <c r="G189" s="119" t="s">
        <v>386</v>
      </c>
      <c r="H189" s="120">
        <v>53543</v>
      </c>
      <c r="I189" s="120" t="s">
        <v>386</v>
      </c>
      <c r="J189" s="120">
        <v>53543</v>
      </c>
      <c r="K189" s="120" t="s">
        <v>386</v>
      </c>
      <c r="L189" s="121">
        <v>57826</v>
      </c>
    </row>
    <row r="190" spans="1:12" s="46" customFormat="1" x14ac:dyDescent="0.25">
      <c r="A190" s="122"/>
      <c r="B190" s="123"/>
      <c r="C190" s="124" t="s">
        <v>1162</v>
      </c>
      <c r="D190" s="125"/>
      <c r="E190" s="126"/>
      <c r="F190" s="126" t="s">
        <v>386</v>
      </c>
      <c r="G190" s="126" t="s">
        <v>386</v>
      </c>
      <c r="H190" s="127" t="s">
        <v>386</v>
      </c>
      <c r="I190" s="127" t="s">
        <v>386</v>
      </c>
      <c r="J190" s="127"/>
      <c r="K190" s="127">
        <v>4283</v>
      </c>
      <c r="L190" s="127"/>
    </row>
    <row r="191" spans="1:12" s="46" customFormat="1" ht="48" x14ac:dyDescent="0.2">
      <c r="A191" s="115" t="s">
        <v>266</v>
      </c>
      <c r="B191" s="116" t="s">
        <v>1252</v>
      </c>
      <c r="C191" s="117" t="s">
        <v>1261</v>
      </c>
      <c r="D191" s="118" t="s">
        <v>22</v>
      </c>
      <c r="E191" s="118">
        <v>0.54</v>
      </c>
      <c r="F191" s="119">
        <v>33051</v>
      </c>
      <c r="G191" s="119" t="s">
        <v>386</v>
      </c>
      <c r="H191" s="120">
        <v>17848</v>
      </c>
      <c r="I191" s="120" t="s">
        <v>386</v>
      </c>
      <c r="J191" s="120">
        <v>17848</v>
      </c>
      <c r="K191" s="120" t="s">
        <v>386</v>
      </c>
      <c r="L191" s="121">
        <v>19275</v>
      </c>
    </row>
    <row r="192" spans="1:12" s="46" customFormat="1" x14ac:dyDescent="0.25">
      <c r="A192" s="122"/>
      <c r="B192" s="123"/>
      <c r="C192" s="124" t="s">
        <v>1162</v>
      </c>
      <c r="D192" s="125"/>
      <c r="E192" s="126"/>
      <c r="F192" s="126" t="s">
        <v>386</v>
      </c>
      <c r="G192" s="126" t="s">
        <v>386</v>
      </c>
      <c r="H192" s="127" t="s">
        <v>386</v>
      </c>
      <c r="I192" s="127" t="s">
        <v>386</v>
      </c>
      <c r="J192" s="127"/>
      <c r="K192" s="127">
        <v>1428</v>
      </c>
      <c r="L192" s="127"/>
    </row>
    <row r="193" spans="1:12" s="46" customFormat="1" ht="48" x14ac:dyDescent="0.2">
      <c r="A193" s="115" t="s">
        <v>269</v>
      </c>
      <c r="B193" s="116" t="s">
        <v>1252</v>
      </c>
      <c r="C193" s="117" t="s">
        <v>1262</v>
      </c>
      <c r="D193" s="118" t="s">
        <v>22</v>
      </c>
      <c r="E193" s="118">
        <v>0.03</v>
      </c>
      <c r="F193" s="119">
        <v>33051</v>
      </c>
      <c r="G193" s="119" t="s">
        <v>386</v>
      </c>
      <c r="H193" s="120">
        <v>992</v>
      </c>
      <c r="I193" s="120" t="s">
        <v>386</v>
      </c>
      <c r="J193" s="120">
        <v>992</v>
      </c>
      <c r="K193" s="120" t="s">
        <v>386</v>
      </c>
      <c r="L193" s="121">
        <v>1071</v>
      </c>
    </row>
    <row r="194" spans="1:12" s="46" customFormat="1" x14ac:dyDescent="0.25">
      <c r="A194" s="122"/>
      <c r="B194" s="123"/>
      <c r="C194" s="124" t="s">
        <v>1162</v>
      </c>
      <c r="D194" s="125"/>
      <c r="E194" s="126"/>
      <c r="F194" s="126" t="s">
        <v>386</v>
      </c>
      <c r="G194" s="126" t="s">
        <v>386</v>
      </c>
      <c r="H194" s="127" t="s">
        <v>386</v>
      </c>
      <c r="I194" s="127" t="s">
        <v>386</v>
      </c>
      <c r="J194" s="127"/>
      <c r="K194" s="127">
        <v>79</v>
      </c>
      <c r="L194" s="127"/>
    </row>
    <row r="195" spans="1:12" s="46" customFormat="1" ht="48" x14ac:dyDescent="0.2">
      <c r="A195" s="115" t="s">
        <v>272</v>
      </c>
      <c r="B195" s="116" t="s">
        <v>1254</v>
      </c>
      <c r="C195" s="117" t="s">
        <v>1263</v>
      </c>
      <c r="D195" s="118" t="s">
        <v>22</v>
      </c>
      <c r="E195" s="118">
        <v>0.52</v>
      </c>
      <c r="F195" s="119">
        <v>30369</v>
      </c>
      <c r="G195" s="119" t="s">
        <v>386</v>
      </c>
      <c r="H195" s="120">
        <v>15792</v>
      </c>
      <c r="I195" s="120" t="s">
        <v>386</v>
      </c>
      <c r="J195" s="120">
        <v>15792</v>
      </c>
      <c r="K195" s="120" t="s">
        <v>386</v>
      </c>
      <c r="L195" s="121">
        <v>17055</v>
      </c>
    </row>
    <row r="196" spans="1:12" s="46" customFormat="1" x14ac:dyDescent="0.25">
      <c r="A196" s="122"/>
      <c r="B196" s="123"/>
      <c r="C196" s="124" t="s">
        <v>1162</v>
      </c>
      <c r="D196" s="125"/>
      <c r="E196" s="126"/>
      <c r="F196" s="126" t="s">
        <v>386</v>
      </c>
      <c r="G196" s="126" t="s">
        <v>386</v>
      </c>
      <c r="H196" s="127" t="s">
        <v>386</v>
      </c>
      <c r="I196" s="127" t="s">
        <v>386</v>
      </c>
      <c r="J196" s="127"/>
      <c r="K196" s="127">
        <v>1263</v>
      </c>
      <c r="L196" s="127"/>
    </row>
    <row r="197" spans="1:12" s="46" customFormat="1" ht="48" x14ac:dyDescent="0.2">
      <c r="A197" s="115" t="s">
        <v>275</v>
      </c>
      <c r="B197" s="116" t="s">
        <v>1254</v>
      </c>
      <c r="C197" s="117" t="s">
        <v>1264</v>
      </c>
      <c r="D197" s="118" t="s">
        <v>22</v>
      </c>
      <c r="E197" s="118">
        <v>0.06</v>
      </c>
      <c r="F197" s="119">
        <v>30369</v>
      </c>
      <c r="G197" s="119" t="s">
        <v>386</v>
      </c>
      <c r="H197" s="120">
        <v>1822</v>
      </c>
      <c r="I197" s="120" t="s">
        <v>386</v>
      </c>
      <c r="J197" s="120">
        <v>1822</v>
      </c>
      <c r="K197" s="120" t="s">
        <v>386</v>
      </c>
      <c r="L197" s="121">
        <v>1968</v>
      </c>
    </row>
    <row r="198" spans="1:12" s="46" customFormat="1" x14ac:dyDescent="0.25">
      <c r="A198" s="122"/>
      <c r="B198" s="123"/>
      <c r="C198" s="124" t="s">
        <v>1162</v>
      </c>
      <c r="D198" s="125"/>
      <c r="E198" s="126"/>
      <c r="F198" s="126" t="s">
        <v>386</v>
      </c>
      <c r="G198" s="126" t="s">
        <v>386</v>
      </c>
      <c r="H198" s="127" t="s">
        <v>386</v>
      </c>
      <c r="I198" s="127" t="s">
        <v>386</v>
      </c>
      <c r="J198" s="127"/>
      <c r="K198" s="127">
        <v>146</v>
      </c>
      <c r="L198" s="127"/>
    </row>
    <row r="199" spans="1:12" s="46" customFormat="1" ht="48" x14ac:dyDescent="0.2">
      <c r="A199" s="115" t="s">
        <v>278</v>
      </c>
      <c r="B199" s="116" t="s">
        <v>1265</v>
      </c>
      <c r="C199" s="117" t="s">
        <v>1266</v>
      </c>
      <c r="D199" s="118" t="s">
        <v>49</v>
      </c>
      <c r="E199" s="118">
        <v>85</v>
      </c>
      <c r="F199" s="119">
        <v>613</v>
      </c>
      <c r="G199" s="119" t="s">
        <v>386</v>
      </c>
      <c r="H199" s="120">
        <v>52105</v>
      </c>
      <c r="I199" s="120" t="s">
        <v>386</v>
      </c>
      <c r="J199" s="120">
        <v>52105</v>
      </c>
      <c r="K199" s="120" t="s">
        <v>386</v>
      </c>
      <c r="L199" s="121">
        <v>56273</v>
      </c>
    </row>
    <row r="200" spans="1:12" s="46" customFormat="1" x14ac:dyDescent="0.25">
      <c r="A200" s="122"/>
      <c r="B200" s="123"/>
      <c r="C200" s="124" t="s">
        <v>1162</v>
      </c>
      <c r="D200" s="125"/>
      <c r="E200" s="126"/>
      <c r="F200" s="126" t="s">
        <v>386</v>
      </c>
      <c r="G200" s="126" t="s">
        <v>386</v>
      </c>
      <c r="H200" s="127" t="s">
        <v>386</v>
      </c>
      <c r="I200" s="127" t="s">
        <v>386</v>
      </c>
      <c r="J200" s="127"/>
      <c r="K200" s="127">
        <v>4168</v>
      </c>
      <c r="L200" s="127"/>
    </row>
    <row r="201" spans="1:12" s="46" customFormat="1" ht="36" x14ac:dyDescent="0.2">
      <c r="A201" s="115" t="s">
        <v>282</v>
      </c>
      <c r="B201" s="116" t="s">
        <v>1107</v>
      </c>
      <c r="C201" s="117" t="s">
        <v>1267</v>
      </c>
      <c r="D201" s="118" t="s">
        <v>592</v>
      </c>
      <c r="E201" s="118">
        <v>2</v>
      </c>
      <c r="F201" s="119">
        <v>2093.21</v>
      </c>
      <c r="G201" s="119">
        <v>48.06</v>
      </c>
      <c r="H201" s="120">
        <v>4186</v>
      </c>
      <c r="I201" s="120">
        <v>96</v>
      </c>
      <c r="J201" s="120">
        <v>506</v>
      </c>
      <c r="K201" s="120">
        <v>3543</v>
      </c>
      <c r="L201" s="121">
        <v>8348</v>
      </c>
    </row>
    <row r="202" spans="1:12" s="46" customFormat="1" x14ac:dyDescent="0.25">
      <c r="A202" s="122"/>
      <c r="B202" s="123"/>
      <c r="C202" s="124" t="s">
        <v>1140</v>
      </c>
      <c r="D202" s="125"/>
      <c r="E202" s="126"/>
      <c r="F202" s="126">
        <v>1791.82</v>
      </c>
      <c r="G202" s="126">
        <v>15.8</v>
      </c>
      <c r="H202" s="127">
        <v>3584</v>
      </c>
      <c r="I202" s="127">
        <v>32</v>
      </c>
      <c r="J202" s="127"/>
      <c r="K202" s="127">
        <v>618</v>
      </c>
      <c r="L202" s="127"/>
    </row>
    <row r="203" spans="1:12" s="46" customFormat="1" ht="48" x14ac:dyDescent="0.2">
      <c r="A203" s="115" t="s">
        <v>285</v>
      </c>
      <c r="B203" s="116" t="s">
        <v>1268</v>
      </c>
      <c r="C203" s="117" t="s">
        <v>1269</v>
      </c>
      <c r="D203" s="118" t="s">
        <v>49</v>
      </c>
      <c r="E203" s="118">
        <v>2</v>
      </c>
      <c r="F203" s="119">
        <v>81391</v>
      </c>
      <c r="G203" s="119" t="s">
        <v>386</v>
      </c>
      <c r="H203" s="120">
        <v>162782</v>
      </c>
      <c r="I203" s="120" t="s">
        <v>386</v>
      </c>
      <c r="J203" s="120">
        <v>162782</v>
      </c>
      <c r="K203" s="120" t="s">
        <v>386</v>
      </c>
      <c r="L203" s="121">
        <v>175805</v>
      </c>
    </row>
    <row r="204" spans="1:12" s="46" customFormat="1" x14ac:dyDescent="0.25">
      <c r="A204" s="122"/>
      <c r="B204" s="123"/>
      <c r="C204" s="124" t="s">
        <v>1162</v>
      </c>
      <c r="D204" s="125"/>
      <c r="E204" s="126"/>
      <c r="F204" s="126" t="s">
        <v>386</v>
      </c>
      <c r="G204" s="126" t="s">
        <v>386</v>
      </c>
      <c r="H204" s="127" t="s">
        <v>386</v>
      </c>
      <c r="I204" s="127" t="s">
        <v>386</v>
      </c>
      <c r="J204" s="127"/>
      <c r="K204" s="127">
        <v>13023</v>
      </c>
      <c r="L204" s="127"/>
    </row>
    <row r="205" spans="1:12" s="46" customFormat="1" ht="36" x14ac:dyDescent="0.2">
      <c r="A205" s="115" t="s">
        <v>288</v>
      </c>
      <c r="B205" s="116" t="s">
        <v>1108</v>
      </c>
      <c r="C205" s="117" t="s">
        <v>1270</v>
      </c>
      <c r="D205" s="118" t="s">
        <v>872</v>
      </c>
      <c r="E205" s="118">
        <v>5</v>
      </c>
      <c r="F205" s="119">
        <v>2807.28</v>
      </c>
      <c r="G205" s="119">
        <v>51.4</v>
      </c>
      <c r="H205" s="120">
        <v>14036</v>
      </c>
      <c r="I205" s="120">
        <v>257</v>
      </c>
      <c r="J205" s="120">
        <v>3296</v>
      </c>
      <c r="K205" s="120">
        <v>10351</v>
      </c>
      <c r="L205" s="121">
        <v>26339</v>
      </c>
    </row>
    <row r="206" spans="1:12" s="46" customFormat="1" x14ac:dyDescent="0.25">
      <c r="A206" s="122"/>
      <c r="B206" s="123"/>
      <c r="C206" s="124" t="s">
        <v>1140</v>
      </c>
      <c r="D206" s="125"/>
      <c r="E206" s="126"/>
      <c r="F206" s="126">
        <v>2096.69</v>
      </c>
      <c r="G206" s="126">
        <v>15.8</v>
      </c>
      <c r="H206" s="127">
        <v>10483</v>
      </c>
      <c r="I206" s="127">
        <v>79</v>
      </c>
      <c r="J206" s="127"/>
      <c r="K206" s="127">
        <v>1951</v>
      </c>
      <c r="L206" s="127"/>
    </row>
    <row r="207" spans="1:12" s="46" customFormat="1" ht="48" x14ac:dyDescent="0.2">
      <c r="A207" s="115" t="s">
        <v>291</v>
      </c>
      <c r="B207" s="116" t="s">
        <v>1268</v>
      </c>
      <c r="C207" s="117" t="s">
        <v>1271</v>
      </c>
      <c r="D207" s="118" t="s">
        <v>49</v>
      </c>
      <c r="E207" s="118">
        <v>5</v>
      </c>
      <c r="F207" s="119">
        <v>81391</v>
      </c>
      <c r="G207" s="119" t="s">
        <v>386</v>
      </c>
      <c r="H207" s="120">
        <v>406955</v>
      </c>
      <c r="I207" s="120" t="s">
        <v>386</v>
      </c>
      <c r="J207" s="120">
        <v>406955</v>
      </c>
      <c r="K207" s="120" t="s">
        <v>386</v>
      </c>
      <c r="L207" s="121">
        <v>439511</v>
      </c>
    </row>
    <row r="208" spans="1:12" s="46" customFormat="1" x14ac:dyDescent="0.25">
      <c r="A208" s="122"/>
      <c r="B208" s="123"/>
      <c r="C208" s="124" t="s">
        <v>1162</v>
      </c>
      <c r="D208" s="125"/>
      <c r="E208" s="126"/>
      <c r="F208" s="126" t="s">
        <v>386</v>
      </c>
      <c r="G208" s="126" t="s">
        <v>386</v>
      </c>
      <c r="H208" s="127" t="s">
        <v>386</v>
      </c>
      <c r="I208" s="127" t="s">
        <v>386</v>
      </c>
      <c r="J208" s="127"/>
      <c r="K208" s="127">
        <v>32556</v>
      </c>
      <c r="L208" s="127"/>
    </row>
    <row r="209" spans="1:12" s="46" customFormat="1" ht="36" x14ac:dyDescent="0.2">
      <c r="A209" s="115" t="s">
        <v>294</v>
      </c>
      <c r="B209" s="116" t="s">
        <v>1109</v>
      </c>
      <c r="C209" s="117" t="s">
        <v>1272</v>
      </c>
      <c r="D209" s="118" t="s">
        <v>872</v>
      </c>
      <c r="E209" s="118">
        <v>6</v>
      </c>
      <c r="F209" s="119">
        <v>1906.84</v>
      </c>
      <c r="G209" s="119">
        <v>45.27</v>
      </c>
      <c r="H209" s="120">
        <v>11441</v>
      </c>
      <c r="I209" s="120">
        <v>272</v>
      </c>
      <c r="J209" s="120">
        <v>2098</v>
      </c>
      <c r="K209" s="120">
        <v>8983</v>
      </c>
      <c r="L209" s="121">
        <v>22058</v>
      </c>
    </row>
    <row r="210" spans="1:12" s="46" customFormat="1" x14ac:dyDescent="0.25">
      <c r="A210" s="122"/>
      <c r="B210" s="123"/>
      <c r="C210" s="124" t="s">
        <v>1140</v>
      </c>
      <c r="D210" s="125"/>
      <c r="E210" s="126"/>
      <c r="F210" s="126">
        <v>1511.9</v>
      </c>
      <c r="G210" s="126">
        <v>15.8</v>
      </c>
      <c r="H210" s="127">
        <v>9071</v>
      </c>
      <c r="I210" s="127">
        <v>95</v>
      </c>
      <c r="J210" s="127"/>
      <c r="K210" s="127">
        <v>1634</v>
      </c>
      <c r="L210" s="127"/>
    </row>
    <row r="211" spans="1:12" s="46" customFormat="1" ht="48" x14ac:dyDescent="0.2">
      <c r="A211" s="115" t="s">
        <v>297</v>
      </c>
      <c r="B211" s="116" t="s">
        <v>1273</v>
      </c>
      <c r="C211" s="117" t="s">
        <v>1274</v>
      </c>
      <c r="D211" s="118" t="s">
        <v>49</v>
      </c>
      <c r="E211" s="118">
        <v>1</v>
      </c>
      <c r="F211" s="119">
        <v>40712</v>
      </c>
      <c r="G211" s="119" t="s">
        <v>386</v>
      </c>
      <c r="H211" s="120">
        <v>40712</v>
      </c>
      <c r="I211" s="120" t="s">
        <v>386</v>
      </c>
      <c r="J211" s="120">
        <v>40712</v>
      </c>
      <c r="K211" s="120" t="s">
        <v>386</v>
      </c>
      <c r="L211" s="121">
        <v>43969</v>
      </c>
    </row>
    <row r="212" spans="1:12" s="46" customFormat="1" x14ac:dyDescent="0.25">
      <c r="A212" s="122"/>
      <c r="B212" s="123"/>
      <c r="C212" s="124" t="s">
        <v>1162</v>
      </c>
      <c r="D212" s="125"/>
      <c r="E212" s="126"/>
      <c r="F212" s="126" t="s">
        <v>386</v>
      </c>
      <c r="G212" s="126" t="s">
        <v>386</v>
      </c>
      <c r="H212" s="127" t="s">
        <v>386</v>
      </c>
      <c r="I212" s="127" t="s">
        <v>386</v>
      </c>
      <c r="J212" s="127"/>
      <c r="K212" s="127">
        <v>3257</v>
      </c>
      <c r="L212" s="127"/>
    </row>
    <row r="213" spans="1:12" s="46" customFormat="1" ht="48" x14ac:dyDescent="0.2">
      <c r="A213" s="115" t="s">
        <v>300</v>
      </c>
      <c r="B213" s="116" t="s">
        <v>1275</v>
      </c>
      <c r="C213" s="117" t="s">
        <v>1276</v>
      </c>
      <c r="D213" s="118" t="s">
        <v>49</v>
      </c>
      <c r="E213" s="118">
        <v>1</v>
      </c>
      <c r="F213" s="119">
        <v>40709</v>
      </c>
      <c r="G213" s="119" t="s">
        <v>386</v>
      </c>
      <c r="H213" s="120">
        <v>40709</v>
      </c>
      <c r="I213" s="120" t="s">
        <v>386</v>
      </c>
      <c r="J213" s="120">
        <v>40709</v>
      </c>
      <c r="K213" s="120" t="s">
        <v>386</v>
      </c>
      <c r="L213" s="121">
        <v>43966</v>
      </c>
    </row>
    <row r="214" spans="1:12" s="46" customFormat="1" x14ac:dyDescent="0.25">
      <c r="A214" s="122"/>
      <c r="B214" s="123"/>
      <c r="C214" s="124" t="s">
        <v>1162</v>
      </c>
      <c r="D214" s="125"/>
      <c r="E214" s="126"/>
      <c r="F214" s="126" t="s">
        <v>386</v>
      </c>
      <c r="G214" s="126" t="s">
        <v>386</v>
      </c>
      <c r="H214" s="127" t="s">
        <v>386</v>
      </c>
      <c r="I214" s="127" t="s">
        <v>386</v>
      </c>
      <c r="J214" s="127"/>
      <c r="K214" s="127">
        <v>3257</v>
      </c>
      <c r="L214" s="127"/>
    </row>
    <row r="215" spans="1:12" s="46" customFormat="1" ht="48" x14ac:dyDescent="0.2">
      <c r="A215" s="115" t="s">
        <v>303</v>
      </c>
      <c r="B215" s="116" t="s">
        <v>1275</v>
      </c>
      <c r="C215" s="117" t="s">
        <v>1277</v>
      </c>
      <c r="D215" s="118" t="s">
        <v>49</v>
      </c>
      <c r="E215" s="118">
        <v>1</v>
      </c>
      <c r="F215" s="119">
        <v>40709</v>
      </c>
      <c r="G215" s="119" t="s">
        <v>386</v>
      </c>
      <c r="H215" s="120">
        <v>40709</v>
      </c>
      <c r="I215" s="120" t="s">
        <v>386</v>
      </c>
      <c r="J215" s="120">
        <v>40709</v>
      </c>
      <c r="K215" s="120" t="s">
        <v>386</v>
      </c>
      <c r="L215" s="121">
        <v>43966</v>
      </c>
    </row>
    <row r="216" spans="1:12" s="46" customFormat="1" x14ac:dyDescent="0.25">
      <c r="A216" s="122"/>
      <c r="B216" s="123"/>
      <c r="C216" s="124" t="s">
        <v>1162</v>
      </c>
      <c r="D216" s="125"/>
      <c r="E216" s="126"/>
      <c r="F216" s="126" t="s">
        <v>386</v>
      </c>
      <c r="G216" s="126" t="s">
        <v>386</v>
      </c>
      <c r="H216" s="127" t="s">
        <v>386</v>
      </c>
      <c r="I216" s="127" t="s">
        <v>386</v>
      </c>
      <c r="J216" s="127"/>
      <c r="K216" s="127">
        <v>3257</v>
      </c>
      <c r="L216" s="127"/>
    </row>
    <row r="217" spans="1:12" s="46" customFormat="1" ht="48" x14ac:dyDescent="0.2">
      <c r="A217" s="115" t="s">
        <v>306</v>
      </c>
      <c r="B217" s="116" t="s">
        <v>1275</v>
      </c>
      <c r="C217" s="117" t="s">
        <v>1278</v>
      </c>
      <c r="D217" s="118" t="s">
        <v>49</v>
      </c>
      <c r="E217" s="118">
        <v>3</v>
      </c>
      <c r="F217" s="119">
        <v>40709</v>
      </c>
      <c r="G217" s="119" t="s">
        <v>386</v>
      </c>
      <c r="H217" s="120">
        <v>122127</v>
      </c>
      <c r="I217" s="120" t="s">
        <v>386</v>
      </c>
      <c r="J217" s="120">
        <v>122127</v>
      </c>
      <c r="K217" s="120" t="s">
        <v>386</v>
      </c>
      <c r="L217" s="121">
        <v>131897</v>
      </c>
    </row>
    <row r="218" spans="1:12" s="46" customFormat="1" x14ac:dyDescent="0.25">
      <c r="A218" s="122"/>
      <c r="B218" s="123"/>
      <c r="C218" s="124" t="s">
        <v>1162</v>
      </c>
      <c r="D218" s="125"/>
      <c r="E218" s="126"/>
      <c r="F218" s="126" t="s">
        <v>386</v>
      </c>
      <c r="G218" s="126" t="s">
        <v>386</v>
      </c>
      <c r="H218" s="127" t="s">
        <v>386</v>
      </c>
      <c r="I218" s="127" t="s">
        <v>386</v>
      </c>
      <c r="J218" s="127"/>
      <c r="K218" s="127">
        <v>9770</v>
      </c>
      <c r="L218" s="127"/>
    </row>
    <row r="219" spans="1:12" s="46" customFormat="1" ht="48" x14ac:dyDescent="0.2">
      <c r="A219" s="115" t="s">
        <v>309</v>
      </c>
      <c r="B219" s="116" t="s">
        <v>1279</v>
      </c>
      <c r="C219" s="117" t="s">
        <v>1280</v>
      </c>
      <c r="D219" s="118" t="s">
        <v>53</v>
      </c>
      <c r="E219" s="118">
        <v>450</v>
      </c>
      <c r="F219" s="119">
        <v>655</v>
      </c>
      <c r="G219" s="119" t="s">
        <v>386</v>
      </c>
      <c r="H219" s="120">
        <v>294750</v>
      </c>
      <c r="I219" s="120" t="s">
        <v>386</v>
      </c>
      <c r="J219" s="120">
        <v>294750</v>
      </c>
      <c r="K219" s="120" t="s">
        <v>386</v>
      </c>
      <c r="L219" s="121">
        <v>318330</v>
      </c>
    </row>
    <row r="220" spans="1:12" s="46" customFormat="1" x14ac:dyDescent="0.25">
      <c r="A220" s="122"/>
      <c r="B220" s="123"/>
      <c r="C220" s="124" t="s">
        <v>1162</v>
      </c>
      <c r="D220" s="125"/>
      <c r="E220" s="126"/>
      <c r="F220" s="126" t="s">
        <v>386</v>
      </c>
      <c r="G220" s="126" t="s">
        <v>386</v>
      </c>
      <c r="H220" s="127" t="s">
        <v>386</v>
      </c>
      <c r="I220" s="127" t="s">
        <v>386</v>
      </c>
      <c r="J220" s="127"/>
      <c r="K220" s="127">
        <v>23580</v>
      </c>
      <c r="L220" s="127"/>
    </row>
    <row r="221" spans="1:12" s="46" customFormat="1" ht="60" x14ac:dyDescent="0.2">
      <c r="A221" s="115" t="s">
        <v>312</v>
      </c>
      <c r="B221" s="116" t="s">
        <v>1281</v>
      </c>
      <c r="C221" s="117" t="s">
        <v>1282</v>
      </c>
      <c r="D221" s="118" t="s">
        <v>63</v>
      </c>
      <c r="E221" s="118">
        <v>0.18559999999999999</v>
      </c>
      <c r="F221" s="119">
        <v>253431.59</v>
      </c>
      <c r="G221" s="119" t="s">
        <v>386</v>
      </c>
      <c r="H221" s="120">
        <v>47037</v>
      </c>
      <c r="I221" s="120" t="s">
        <v>386</v>
      </c>
      <c r="J221" s="120">
        <v>47037</v>
      </c>
      <c r="K221" s="120" t="s">
        <v>386</v>
      </c>
      <c r="L221" s="121">
        <v>50800</v>
      </c>
    </row>
    <row r="222" spans="1:12" s="46" customFormat="1" x14ac:dyDescent="0.25">
      <c r="A222" s="122"/>
      <c r="B222" s="123"/>
      <c r="C222" s="124" t="s">
        <v>1162</v>
      </c>
      <c r="D222" s="125"/>
      <c r="E222" s="126"/>
      <c r="F222" s="126" t="s">
        <v>386</v>
      </c>
      <c r="G222" s="126" t="s">
        <v>386</v>
      </c>
      <c r="H222" s="127" t="s">
        <v>386</v>
      </c>
      <c r="I222" s="127" t="s">
        <v>386</v>
      </c>
      <c r="J222" s="127"/>
      <c r="K222" s="127">
        <v>3763</v>
      </c>
      <c r="L222" s="127"/>
    </row>
    <row r="223" spans="1:12" s="46" customFormat="1" ht="60" x14ac:dyDescent="0.2">
      <c r="A223" s="115" t="s">
        <v>316</v>
      </c>
      <c r="B223" s="116" t="s">
        <v>1283</v>
      </c>
      <c r="C223" s="117" t="s">
        <v>1284</v>
      </c>
      <c r="D223" s="118" t="s">
        <v>63</v>
      </c>
      <c r="E223" s="118">
        <v>6.1699999999999998E-2</v>
      </c>
      <c r="F223" s="119">
        <v>1398189.36</v>
      </c>
      <c r="G223" s="119" t="s">
        <v>386</v>
      </c>
      <c r="H223" s="120">
        <v>86268</v>
      </c>
      <c r="I223" s="120" t="s">
        <v>386</v>
      </c>
      <c r="J223" s="120">
        <v>86268</v>
      </c>
      <c r="K223" s="120" t="s">
        <v>386</v>
      </c>
      <c r="L223" s="121">
        <v>93170</v>
      </c>
    </row>
    <row r="224" spans="1:12" s="46" customFormat="1" x14ac:dyDescent="0.25">
      <c r="A224" s="122"/>
      <c r="B224" s="123"/>
      <c r="C224" s="124" t="s">
        <v>1162</v>
      </c>
      <c r="D224" s="125"/>
      <c r="E224" s="126"/>
      <c r="F224" s="126" t="s">
        <v>386</v>
      </c>
      <c r="G224" s="126" t="s">
        <v>386</v>
      </c>
      <c r="H224" s="127" t="s">
        <v>386</v>
      </c>
      <c r="I224" s="127" t="s">
        <v>386</v>
      </c>
      <c r="J224" s="127"/>
      <c r="K224" s="127">
        <v>6901</v>
      </c>
      <c r="L224" s="127"/>
    </row>
    <row r="225" spans="1:12" s="46" customFormat="1" ht="60" x14ac:dyDescent="0.2">
      <c r="A225" s="115" t="s">
        <v>319</v>
      </c>
      <c r="B225" s="116" t="s">
        <v>1285</v>
      </c>
      <c r="C225" s="117" t="s">
        <v>1286</v>
      </c>
      <c r="D225" s="118" t="s">
        <v>63</v>
      </c>
      <c r="E225" s="118">
        <v>0.11890000000000001</v>
      </c>
      <c r="F225" s="119">
        <v>1398189.36</v>
      </c>
      <c r="G225" s="119" t="s">
        <v>386</v>
      </c>
      <c r="H225" s="120">
        <v>166245</v>
      </c>
      <c r="I225" s="120" t="s">
        <v>386</v>
      </c>
      <c r="J225" s="120">
        <v>166245</v>
      </c>
      <c r="K225" s="120" t="s">
        <v>386</v>
      </c>
      <c r="L225" s="121">
        <v>179544</v>
      </c>
    </row>
    <row r="226" spans="1:12" s="46" customFormat="1" x14ac:dyDescent="0.25">
      <c r="A226" s="122"/>
      <c r="B226" s="123"/>
      <c r="C226" s="124" t="s">
        <v>1162</v>
      </c>
      <c r="D226" s="125"/>
      <c r="E226" s="126"/>
      <c r="F226" s="126" t="s">
        <v>386</v>
      </c>
      <c r="G226" s="126" t="s">
        <v>386</v>
      </c>
      <c r="H226" s="127" t="s">
        <v>386</v>
      </c>
      <c r="I226" s="127" t="s">
        <v>386</v>
      </c>
      <c r="J226" s="127"/>
      <c r="K226" s="127">
        <v>13300</v>
      </c>
      <c r="L226" s="127"/>
    </row>
    <row r="227" spans="1:12" s="46" customFormat="1" ht="36" x14ac:dyDescent="0.2">
      <c r="A227" s="115" t="s">
        <v>322</v>
      </c>
      <c r="B227" s="116" t="s">
        <v>1110</v>
      </c>
      <c r="C227" s="117" t="s">
        <v>1287</v>
      </c>
      <c r="D227" s="118" t="s">
        <v>22</v>
      </c>
      <c r="E227" s="118">
        <v>120</v>
      </c>
      <c r="F227" s="119">
        <v>96.02</v>
      </c>
      <c r="G227" s="119">
        <v>2.38</v>
      </c>
      <c r="H227" s="120">
        <v>11522</v>
      </c>
      <c r="I227" s="120">
        <v>286</v>
      </c>
      <c r="J227" s="120">
        <v>5187</v>
      </c>
      <c r="K227" s="120">
        <v>4199</v>
      </c>
      <c r="L227" s="121">
        <v>16978</v>
      </c>
    </row>
    <row r="228" spans="1:12" s="46" customFormat="1" x14ac:dyDescent="0.25">
      <c r="A228" s="122"/>
      <c r="B228" s="123"/>
      <c r="C228" s="124" t="s">
        <v>1288</v>
      </c>
      <c r="D228" s="125"/>
      <c r="E228" s="126"/>
      <c r="F228" s="126">
        <v>50.41</v>
      </c>
      <c r="G228" s="126">
        <v>0.3</v>
      </c>
      <c r="H228" s="127">
        <v>6049</v>
      </c>
      <c r="I228" s="127">
        <v>36</v>
      </c>
      <c r="J228" s="127"/>
      <c r="K228" s="127">
        <v>1258</v>
      </c>
      <c r="L228" s="127"/>
    </row>
    <row r="229" spans="1:12" s="46" customFormat="1" ht="60" x14ac:dyDescent="0.2">
      <c r="A229" s="115" t="s">
        <v>325</v>
      </c>
      <c r="B229" s="116" t="s">
        <v>1112</v>
      </c>
      <c r="C229" s="117" t="s">
        <v>1289</v>
      </c>
      <c r="D229" s="118" t="s">
        <v>990</v>
      </c>
      <c r="E229" s="118">
        <v>120</v>
      </c>
      <c r="F229" s="119">
        <v>299.49</v>
      </c>
      <c r="G229" s="119">
        <v>1.0900000000000001</v>
      </c>
      <c r="H229" s="120">
        <v>35939</v>
      </c>
      <c r="I229" s="120">
        <v>131</v>
      </c>
      <c r="J229" s="120">
        <v>18050</v>
      </c>
      <c r="K229" s="120">
        <v>14262</v>
      </c>
      <c r="L229" s="121">
        <v>54217</v>
      </c>
    </row>
    <row r="230" spans="1:12" s="46" customFormat="1" x14ac:dyDescent="0.25">
      <c r="A230" s="122"/>
      <c r="B230" s="123"/>
      <c r="C230" s="124" t="s">
        <v>1290</v>
      </c>
      <c r="D230" s="125"/>
      <c r="E230" s="126"/>
      <c r="F230" s="126">
        <v>147.99</v>
      </c>
      <c r="G230" s="126">
        <v>0.57999999999999996</v>
      </c>
      <c r="H230" s="127">
        <v>17758</v>
      </c>
      <c r="I230" s="127">
        <v>69</v>
      </c>
      <c r="J230" s="127"/>
      <c r="K230" s="127">
        <v>4016</v>
      </c>
      <c r="L230" s="127"/>
    </row>
    <row r="231" spans="1:12" s="46" customFormat="1" ht="60" x14ac:dyDescent="0.2">
      <c r="A231" s="115" t="s">
        <v>328</v>
      </c>
      <c r="B231" s="116" t="s">
        <v>1113</v>
      </c>
      <c r="C231" s="117" t="s">
        <v>1291</v>
      </c>
      <c r="D231" s="118" t="s">
        <v>1005</v>
      </c>
      <c r="E231" s="118">
        <v>55</v>
      </c>
      <c r="F231" s="119">
        <v>2024.78</v>
      </c>
      <c r="G231" s="119">
        <v>123.87</v>
      </c>
      <c r="H231" s="120">
        <v>111363</v>
      </c>
      <c r="I231" s="120">
        <v>6813</v>
      </c>
      <c r="J231" s="120">
        <v>52991</v>
      </c>
      <c r="K231" s="120">
        <v>41890</v>
      </c>
      <c r="L231" s="121">
        <v>165513</v>
      </c>
    </row>
    <row r="232" spans="1:12" s="46" customFormat="1" x14ac:dyDescent="0.25">
      <c r="A232" s="122"/>
      <c r="B232" s="123"/>
      <c r="C232" s="124" t="s">
        <v>1292</v>
      </c>
      <c r="D232" s="125"/>
      <c r="E232" s="126"/>
      <c r="F232" s="126">
        <v>937.44</v>
      </c>
      <c r="G232" s="126">
        <v>64.709999999999994</v>
      </c>
      <c r="H232" s="127">
        <v>51559</v>
      </c>
      <c r="I232" s="127">
        <v>3559</v>
      </c>
      <c r="J232" s="127"/>
      <c r="K232" s="127">
        <v>12260</v>
      </c>
      <c r="L232" s="127"/>
    </row>
    <row r="233" spans="1:12" s="46" customFormat="1" ht="96" x14ac:dyDescent="0.2">
      <c r="A233" s="115" t="s">
        <v>331</v>
      </c>
      <c r="B233" s="116" t="s">
        <v>1293</v>
      </c>
      <c r="C233" s="117" t="s">
        <v>1294</v>
      </c>
      <c r="D233" s="118" t="s">
        <v>22</v>
      </c>
      <c r="E233" s="118">
        <v>60.5</v>
      </c>
      <c r="F233" s="119">
        <v>8829</v>
      </c>
      <c r="G233" s="119" t="s">
        <v>386</v>
      </c>
      <c r="H233" s="120">
        <v>534155</v>
      </c>
      <c r="I233" s="120" t="s">
        <v>386</v>
      </c>
      <c r="J233" s="120">
        <v>534155</v>
      </c>
      <c r="K233" s="120" t="s">
        <v>386</v>
      </c>
      <c r="L233" s="121">
        <v>576887</v>
      </c>
    </row>
    <row r="234" spans="1:12" s="46" customFormat="1" ht="13.5" thickBot="1" x14ac:dyDescent="0.3">
      <c r="A234" s="122"/>
      <c r="B234" s="123"/>
      <c r="C234" s="124" t="s">
        <v>1162</v>
      </c>
      <c r="D234" s="125"/>
      <c r="E234" s="126"/>
      <c r="F234" s="126" t="s">
        <v>386</v>
      </c>
      <c r="G234" s="126" t="s">
        <v>386</v>
      </c>
      <c r="H234" s="127" t="s">
        <v>386</v>
      </c>
      <c r="I234" s="127" t="s">
        <v>386</v>
      </c>
      <c r="J234" s="127"/>
      <c r="K234" s="127">
        <v>42732</v>
      </c>
      <c r="L234" s="127"/>
    </row>
    <row r="235" spans="1:12" s="25" customFormat="1" ht="13.5" thickTop="1" x14ac:dyDescent="0.2">
      <c r="A235" s="128"/>
      <c r="B235" s="129"/>
      <c r="C235" s="130" t="s">
        <v>1037</v>
      </c>
      <c r="D235" s="131" t="s">
        <v>1018</v>
      </c>
      <c r="E235" s="131"/>
      <c r="F235" s="132"/>
      <c r="G235" s="132"/>
      <c r="H235" s="133">
        <v>44439395</v>
      </c>
      <c r="I235" s="133">
        <v>127407</v>
      </c>
      <c r="J235" s="133">
        <v>18443031</v>
      </c>
      <c r="K235" s="133">
        <v>2926145</v>
      </c>
      <c r="L235" s="134">
        <v>49324635</v>
      </c>
    </row>
    <row r="236" spans="1:12" s="25" customFormat="1" x14ac:dyDescent="0.25">
      <c r="A236" s="135"/>
      <c r="B236" s="136"/>
      <c r="C236" s="137"/>
      <c r="D236" s="138"/>
      <c r="E236" s="139"/>
      <c r="F236" s="139"/>
      <c r="G236" s="139"/>
      <c r="H236" s="140">
        <v>2992076</v>
      </c>
      <c r="I236" s="140">
        <v>49188</v>
      </c>
      <c r="J236" s="140">
        <v>22876880</v>
      </c>
      <c r="K236" s="140">
        <v>1959092</v>
      </c>
      <c r="L236" s="140"/>
    </row>
    <row r="237" spans="1:12" s="25" customFormat="1" x14ac:dyDescent="0.25">
      <c r="A237" s="141"/>
      <c r="B237" s="375" t="s">
        <v>424</v>
      </c>
      <c r="C237" s="376"/>
      <c r="D237" s="142" t="s">
        <v>1018</v>
      </c>
      <c r="E237" s="143"/>
      <c r="F237" s="144"/>
      <c r="G237" s="144"/>
      <c r="H237" s="145">
        <v>22606303</v>
      </c>
      <c r="I237" s="145"/>
      <c r="J237" s="145"/>
      <c r="K237" s="145"/>
      <c r="L237" s="145"/>
    </row>
    <row r="238" spans="1:12" s="25" customFormat="1" x14ac:dyDescent="0.25">
      <c r="A238" s="141"/>
      <c r="B238" s="375" t="s">
        <v>1295</v>
      </c>
      <c r="C238" s="376"/>
      <c r="D238" s="142" t="s">
        <v>1018</v>
      </c>
      <c r="E238" s="143"/>
      <c r="F238" s="144"/>
      <c r="G238" s="144"/>
      <c r="H238" s="145">
        <v>270577</v>
      </c>
      <c r="I238" s="145"/>
      <c r="J238" s="145"/>
      <c r="K238" s="145"/>
      <c r="L238" s="145"/>
    </row>
    <row r="239" spans="1:12" s="25" customFormat="1" x14ac:dyDescent="0.25">
      <c r="A239" s="141"/>
      <c r="B239" s="375" t="s">
        <v>1296</v>
      </c>
      <c r="C239" s="376"/>
      <c r="D239" s="142" t="s">
        <v>1018</v>
      </c>
      <c r="E239" s="143"/>
      <c r="F239" s="144"/>
      <c r="G239" s="144"/>
      <c r="H239" s="145">
        <v>22876880</v>
      </c>
      <c r="I239" s="145"/>
      <c r="J239" s="145"/>
      <c r="K239" s="145"/>
      <c r="L239" s="145"/>
    </row>
    <row r="240" spans="1:12" s="25" customFormat="1" x14ac:dyDescent="0.25">
      <c r="A240" s="141"/>
      <c r="B240" s="375" t="s">
        <v>1297</v>
      </c>
      <c r="C240" s="376"/>
      <c r="D240" s="142" t="s">
        <v>1018</v>
      </c>
      <c r="E240" s="143"/>
      <c r="F240" s="144"/>
      <c r="G240" s="144"/>
      <c r="H240" s="145">
        <v>157978</v>
      </c>
      <c r="I240" s="145"/>
      <c r="J240" s="145"/>
      <c r="K240" s="145"/>
      <c r="L240" s="145"/>
    </row>
    <row r="241" spans="1:12" s="25" customFormat="1" x14ac:dyDescent="0.25">
      <c r="A241" s="141"/>
      <c r="B241" s="375" t="s">
        <v>1298</v>
      </c>
      <c r="C241" s="376"/>
      <c r="D241" s="142" t="s">
        <v>1018</v>
      </c>
      <c r="E241" s="143"/>
      <c r="F241" s="144"/>
      <c r="G241" s="144"/>
      <c r="H241" s="145">
        <v>14879</v>
      </c>
      <c r="I241" s="145"/>
      <c r="J241" s="145"/>
      <c r="K241" s="145"/>
      <c r="L241" s="145"/>
    </row>
    <row r="242" spans="1:12" s="25" customFormat="1" x14ac:dyDescent="0.25">
      <c r="A242" s="141"/>
      <c r="B242" s="375" t="s">
        <v>1299</v>
      </c>
      <c r="C242" s="376"/>
      <c r="D242" s="142" t="s">
        <v>1018</v>
      </c>
      <c r="E242" s="143"/>
      <c r="F242" s="144"/>
      <c r="G242" s="144"/>
      <c r="H242" s="145"/>
      <c r="I242" s="145">
        <v>131179</v>
      </c>
      <c r="J242" s="145"/>
      <c r="K242" s="145"/>
      <c r="L242" s="145"/>
    </row>
    <row r="243" spans="1:12" s="25" customFormat="1" x14ac:dyDescent="0.25">
      <c r="A243" s="146"/>
      <c r="B243" s="147"/>
      <c r="C243" s="147" t="s">
        <v>1047</v>
      </c>
      <c r="D243" s="142" t="s">
        <v>1018</v>
      </c>
      <c r="E243" s="143"/>
      <c r="F243" s="144"/>
      <c r="G243" s="144"/>
      <c r="H243" s="145">
        <v>91362</v>
      </c>
      <c r="I243" s="145"/>
      <c r="J243" s="145"/>
      <c r="K243" s="145"/>
      <c r="L243" s="145"/>
    </row>
    <row r="244" spans="1:12" s="25" customFormat="1" x14ac:dyDescent="0.25">
      <c r="A244" s="146"/>
      <c r="B244" s="147"/>
      <c r="C244" s="147" t="s">
        <v>1049</v>
      </c>
      <c r="D244" s="142" t="s">
        <v>1018</v>
      </c>
      <c r="E244" s="143"/>
      <c r="F244" s="144"/>
      <c r="G244" s="144"/>
      <c r="H244" s="145">
        <v>19947</v>
      </c>
      <c r="I244" s="145"/>
      <c r="J244" s="145"/>
      <c r="K244" s="145"/>
      <c r="L244" s="145"/>
    </row>
    <row r="245" spans="1:12" s="25" customFormat="1" x14ac:dyDescent="0.25">
      <c r="A245" s="141"/>
      <c r="B245" s="375" t="s">
        <v>1300</v>
      </c>
      <c r="C245" s="376"/>
      <c r="D245" s="142" t="s">
        <v>1018</v>
      </c>
      <c r="E245" s="143"/>
      <c r="F245" s="144"/>
      <c r="G245" s="144"/>
      <c r="H245" s="145">
        <v>269288</v>
      </c>
      <c r="I245" s="145"/>
      <c r="J245" s="145"/>
      <c r="K245" s="145"/>
      <c r="L245" s="145"/>
    </row>
    <row r="246" spans="1:12" s="25" customFormat="1" x14ac:dyDescent="0.25">
      <c r="A246" s="146"/>
      <c r="B246" s="147"/>
      <c r="C246" s="147" t="s">
        <v>1124</v>
      </c>
      <c r="D246" s="142" t="s">
        <v>1029</v>
      </c>
      <c r="E246" s="143"/>
      <c r="F246" s="144"/>
      <c r="G246" s="144"/>
      <c r="H246" s="145"/>
      <c r="I246" s="145"/>
      <c r="J246" s="145"/>
      <c r="K246" s="145"/>
      <c r="L246" s="145">
        <v>88</v>
      </c>
    </row>
    <row r="247" spans="1:12" s="25" customFormat="1" x14ac:dyDescent="0.25">
      <c r="A247" s="146"/>
      <c r="B247" s="147"/>
      <c r="C247" s="147" t="s">
        <v>1123</v>
      </c>
      <c r="D247" s="142" t="s">
        <v>1018</v>
      </c>
      <c r="E247" s="143"/>
      <c r="F247" s="144"/>
      <c r="G247" s="144"/>
      <c r="H247" s="145"/>
      <c r="I247" s="145">
        <v>131179</v>
      </c>
      <c r="J247" s="145"/>
      <c r="K247" s="145"/>
      <c r="L247" s="145"/>
    </row>
    <row r="248" spans="1:12" s="25" customFormat="1" x14ac:dyDescent="0.25">
      <c r="A248" s="141"/>
      <c r="B248" s="375" t="s">
        <v>1301</v>
      </c>
      <c r="C248" s="376"/>
      <c r="D248" s="142" t="s">
        <v>1018</v>
      </c>
      <c r="E248" s="143"/>
      <c r="F248" s="144"/>
      <c r="G248" s="144"/>
      <c r="H248" s="145">
        <v>992528</v>
      </c>
      <c r="I248" s="145"/>
      <c r="J248" s="145"/>
      <c r="K248" s="145"/>
      <c r="L248" s="145"/>
    </row>
    <row r="249" spans="1:12" s="25" customFormat="1" x14ac:dyDescent="0.25">
      <c r="A249" s="141"/>
      <c r="B249" s="375" t="s">
        <v>1298</v>
      </c>
      <c r="C249" s="376"/>
      <c r="D249" s="142" t="s">
        <v>1018</v>
      </c>
      <c r="E249" s="143"/>
      <c r="F249" s="144"/>
      <c r="G249" s="144"/>
      <c r="H249" s="145">
        <v>76226</v>
      </c>
      <c r="I249" s="145"/>
      <c r="J249" s="145"/>
      <c r="K249" s="145"/>
      <c r="L249" s="145"/>
    </row>
    <row r="250" spans="1:12" s="25" customFormat="1" x14ac:dyDescent="0.25">
      <c r="A250" s="141"/>
      <c r="B250" s="375" t="s">
        <v>1299</v>
      </c>
      <c r="C250" s="376"/>
      <c r="D250" s="142" t="s">
        <v>1018</v>
      </c>
      <c r="E250" s="143"/>
      <c r="F250" s="144"/>
      <c r="G250" s="144"/>
      <c r="H250" s="145"/>
      <c r="I250" s="145">
        <v>79031</v>
      </c>
      <c r="J250" s="145"/>
      <c r="K250" s="145"/>
      <c r="L250" s="145"/>
    </row>
    <row r="251" spans="1:12" s="25" customFormat="1" x14ac:dyDescent="0.25">
      <c r="A251" s="141"/>
      <c r="B251" s="375" t="s">
        <v>1302</v>
      </c>
      <c r="C251" s="376"/>
      <c r="D251" s="142" t="s">
        <v>1018</v>
      </c>
      <c r="E251" s="143"/>
      <c r="F251" s="144"/>
      <c r="G251" s="144"/>
      <c r="H251" s="145">
        <v>833704</v>
      </c>
      <c r="I251" s="145"/>
      <c r="J251" s="145"/>
      <c r="K251" s="145"/>
      <c r="L251" s="145"/>
    </row>
    <row r="252" spans="1:12" s="25" customFormat="1" x14ac:dyDescent="0.25">
      <c r="A252" s="146"/>
      <c r="B252" s="147"/>
      <c r="C252" s="147" t="s">
        <v>1047</v>
      </c>
      <c r="D252" s="142" t="s">
        <v>1018</v>
      </c>
      <c r="E252" s="143"/>
      <c r="F252" s="144"/>
      <c r="G252" s="144"/>
      <c r="H252" s="145">
        <v>60351</v>
      </c>
      <c r="I252" s="145"/>
      <c r="J252" s="145"/>
      <c r="K252" s="145"/>
      <c r="L252" s="145"/>
    </row>
    <row r="253" spans="1:12" s="25" customFormat="1" x14ac:dyDescent="0.25">
      <c r="A253" s="146"/>
      <c r="B253" s="147"/>
      <c r="C253" s="147" t="s">
        <v>1049</v>
      </c>
      <c r="D253" s="142" t="s">
        <v>1018</v>
      </c>
      <c r="E253" s="143"/>
      <c r="F253" s="144"/>
      <c r="G253" s="144"/>
      <c r="H253" s="145">
        <v>84230</v>
      </c>
      <c r="I253" s="145"/>
      <c r="J253" s="145"/>
      <c r="K253" s="145"/>
      <c r="L253" s="145"/>
    </row>
    <row r="254" spans="1:12" s="25" customFormat="1" x14ac:dyDescent="0.25">
      <c r="A254" s="141"/>
      <c r="B254" s="375" t="s">
        <v>1303</v>
      </c>
      <c r="C254" s="376"/>
      <c r="D254" s="142" t="s">
        <v>1018</v>
      </c>
      <c r="E254" s="143"/>
      <c r="F254" s="144"/>
      <c r="G254" s="144"/>
      <c r="H254" s="145">
        <v>1137108</v>
      </c>
      <c r="I254" s="145"/>
      <c r="J254" s="145"/>
      <c r="K254" s="145"/>
      <c r="L254" s="145"/>
    </row>
    <row r="255" spans="1:12" s="25" customFormat="1" x14ac:dyDescent="0.25">
      <c r="A255" s="146"/>
      <c r="B255" s="147"/>
      <c r="C255" s="147" t="s">
        <v>1124</v>
      </c>
      <c r="D255" s="142" t="s">
        <v>1029</v>
      </c>
      <c r="E255" s="143"/>
      <c r="F255" s="144"/>
      <c r="G255" s="144"/>
      <c r="H255" s="145"/>
      <c r="I255" s="145"/>
      <c r="J255" s="145"/>
      <c r="K255" s="145"/>
      <c r="L255" s="145">
        <v>52</v>
      </c>
    </row>
    <row r="256" spans="1:12" s="25" customFormat="1" x14ac:dyDescent="0.25">
      <c r="A256" s="146"/>
      <c r="B256" s="147"/>
      <c r="C256" s="147" t="s">
        <v>1123</v>
      </c>
      <c r="D256" s="142" t="s">
        <v>1018</v>
      </c>
      <c r="E256" s="143"/>
      <c r="F256" s="144"/>
      <c r="G256" s="144"/>
      <c r="H256" s="145"/>
      <c r="I256" s="145">
        <v>79031</v>
      </c>
      <c r="J256" s="145"/>
      <c r="K256" s="145"/>
      <c r="L256" s="145"/>
    </row>
    <row r="257" spans="1:12" s="25" customFormat="1" x14ac:dyDescent="0.25">
      <c r="A257" s="141"/>
      <c r="B257" s="375" t="s">
        <v>1304</v>
      </c>
      <c r="C257" s="376"/>
      <c r="D257" s="142" t="s">
        <v>1018</v>
      </c>
      <c r="E257" s="143"/>
      <c r="F257" s="144"/>
      <c r="G257" s="144"/>
      <c r="H257" s="145">
        <v>20412010</v>
      </c>
      <c r="I257" s="145"/>
      <c r="J257" s="145"/>
      <c r="K257" s="145"/>
      <c r="L257" s="145"/>
    </row>
    <row r="258" spans="1:12" s="25" customFormat="1" x14ac:dyDescent="0.25">
      <c r="A258" s="141"/>
      <c r="B258" s="375" t="s">
        <v>1298</v>
      </c>
      <c r="C258" s="376"/>
      <c r="D258" s="142" t="s">
        <v>1018</v>
      </c>
      <c r="E258" s="143"/>
      <c r="F258" s="144"/>
      <c r="G258" s="144"/>
      <c r="H258" s="145">
        <v>12654877</v>
      </c>
      <c r="I258" s="145"/>
      <c r="J258" s="145"/>
      <c r="K258" s="145"/>
      <c r="L258" s="145"/>
    </row>
    <row r="259" spans="1:12" s="25" customFormat="1" x14ac:dyDescent="0.25">
      <c r="A259" s="141"/>
      <c r="B259" s="375" t="s">
        <v>1299</v>
      </c>
      <c r="C259" s="376"/>
      <c r="D259" s="142" t="s">
        <v>1018</v>
      </c>
      <c r="E259" s="143"/>
      <c r="F259" s="144"/>
      <c r="G259" s="144"/>
      <c r="H259" s="145"/>
      <c r="I259" s="145">
        <v>2831054</v>
      </c>
      <c r="J259" s="145"/>
      <c r="K259" s="145"/>
      <c r="L259" s="145"/>
    </row>
    <row r="260" spans="1:12" s="25" customFormat="1" x14ac:dyDescent="0.25">
      <c r="A260" s="141"/>
      <c r="B260" s="375" t="s">
        <v>1302</v>
      </c>
      <c r="C260" s="376"/>
      <c r="D260" s="142" t="s">
        <v>1018</v>
      </c>
      <c r="E260" s="143"/>
      <c r="F260" s="144"/>
      <c r="G260" s="144"/>
      <c r="H260" s="145">
        <v>4863346</v>
      </c>
      <c r="I260" s="145"/>
      <c r="J260" s="145"/>
      <c r="K260" s="145"/>
      <c r="L260" s="145"/>
    </row>
    <row r="261" spans="1:12" s="25" customFormat="1" x14ac:dyDescent="0.25">
      <c r="A261" s="141"/>
      <c r="B261" s="375" t="s">
        <v>1305</v>
      </c>
      <c r="C261" s="376"/>
      <c r="D261" s="142" t="s">
        <v>1018</v>
      </c>
      <c r="E261" s="143"/>
      <c r="F261" s="144"/>
      <c r="G261" s="144"/>
      <c r="H261" s="145">
        <v>132742</v>
      </c>
      <c r="I261" s="145"/>
      <c r="J261" s="145"/>
      <c r="K261" s="145"/>
      <c r="L261" s="145"/>
    </row>
    <row r="262" spans="1:12" s="25" customFormat="1" x14ac:dyDescent="0.25">
      <c r="A262" s="146"/>
      <c r="B262" s="147"/>
      <c r="C262" s="147" t="s">
        <v>1047</v>
      </c>
      <c r="D262" s="142" t="s">
        <v>1018</v>
      </c>
      <c r="E262" s="143"/>
      <c r="F262" s="144"/>
      <c r="G262" s="144"/>
      <c r="H262" s="145">
        <v>2774433</v>
      </c>
      <c r="I262" s="145"/>
      <c r="J262" s="145"/>
      <c r="K262" s="145"/>
      <c r="L262" s="145"/>
    </row>
    <row r="263" spans="1:12" s="25" customFormat="1" x14ac:dyDescent="0.25">
      <c r="A263" s="146"/>
      <c r="B263" s="147"/>
      <c r="C263" s="147" t="s">
        <v>1049</v>
      </c>
      <c r="D263" s="142" t="s">
        <v>1018</v>
      </c>
      <c r="E263" s="143"/>
      <c r="F263" s="144"/>
      <c r="G263" s="144"/>
      <c r="H263" s="145">
        <v>1854915</v>
      </c>
      <c r="I263" s="145"/>
      <c r="J263" s="145"/>
      <c r="K263" s="145"/>
      <c r="L263" s="145"/>
    </row>
    <row r="264" spans="1:12" s="25" customFormat="1" x14ac:dyDescent="0.25">
      <c r="A264" s="141"/>
      <c r="B264" s="375" t="s">
        <v>1306</v>
      </c>
      <c r="C264" s="376"/>
      <c r="D264" s="142" t="s">
        <v>1018</v>
      </c>
      <c r="E264" s="143"/>
      <c r="F264" s="144"/>
      <c r="G264" s="144"/>
      <c r="H264" s="145">
        <v>25041359</v>
      </c>
      <c r="I264" s="145"/>
      <c r="J264" s="145"/>
      <c r="K264" s="145"/>
      <c r="L264" s="145"/>
    </row>
    <row r="265" spans="1:12" s="25" customFormat="1" x14ac:dyDescent="0.25">
      <c r="A265" s="146"/>
      <c r="B265" s="147"/>
      <c r="C265" s="147" t="s">
        <v>1124</v>
      </c>
      <c r="D265" s="142" t="s">
        <v>1029</v>
      </c>
      <c r="E265" s="143"/>
      <c r="F265" s="144"/>
      <c r="G265" s="144"/>
      <c r="H265" s="145"/>
      <c r="I265" s="145"/>
      <c r="J265" s="145"/>
      <c r="K265" s="145"/>
      <c r="L265" s="145">
        <v>2082</v>
      </c>
    </row>
    <row r="266" spans="1:12" s="25" customFormat="1" x14ac:dyDescent="0.25">
      <c r="A266" s="146"/>
      <c r="B266" s="147"/>
      <c r="C266" s="147" t="s">
        <v>1123</v>
      </c>
      <c r="D266" s="142" t="s">
        <v>1018</v>
      </c>
      <c r="E266" s="143"/>
      <c r="F266" s="144"/>
      <c r="G266" s="144"/>
      <c r="H266" s="145"/>
      <c r="I266" s="145">
        <v>2831054</v>
      </c>
      <c r="J266" s="145"/>
      <c r="K266" s="145"/>
      <c r="L266" s="145"/>
    </row>
    <row r="267" spans="1:12" s="25" customFormat="1" x14ac:dyDescent="0.25">
      <c r="A267" s="141"/>
      <c r="B267" s="148"/>
      <c r="C267" s="147" t="s">
        <v>1037</v>
      </c>
      <c r="D267" s="142" t="s">
        <v>1018</v>
      </c>
      <c r="E267" s="143"/>
      <c r="F267" s="144"/>
      <c r="G267" s="144"/>
      <c r="H267" s="145">
        <v>49324635</v>
      </c>
      <c r="I267" s="145"/>
      <c r="J267" s="145"/>
      <c r="K267" s="145"/>
      <c r="L267" s="145"/>
    </row>
    <row r="268" spans="1:12" s="25" customFormat="1" x14ac:dyDescent="0.25">
      <c r="A268" s="146"/>
      <c r="B268" s="147"/>
      <c r="C268" s="147" t="s">
        <v>1124</v>
      </c>
      <c r="D268" s="142" t="s">
        <v>1029</v>
      </c>
      <c r="E268" s="143"/>
      <c r="F268" s="144"/>
      <c r="G268" s="144"/>
      <c r="H268" s="145"/>
      <c r="I268" s="145"/>
      <c r="J268" s="145"/>
      <c r="K268" s="145"/>
      <c r="L268" s="145">
        <v>2223</v>
      </c>
    </row>
    <row r="269" spans="1:12" s="25" customFormat="1" ht="13.5" thickBot="1" x14ac:dyDescent="0.3">
      <c r="A269" s="146"/>
      <c r="B269" s="147"/>
      <c r="C269" s="147" t="s">
        <v>1123</v>
      </c>
      <c r="D269" s="142" t="s">
        <v>1018</v>
      </c>
      <c r="E269" s="143"/>
      <c r="F269" s="144"/>
      <c r="G269" s="144"/>
      <c r="H269" s="145"/>
      <c r="I269" s="145">
        <v>3041264</v>
      </c>
      <c r="J269" s="145"/>
      <c r="K269" s="145"/>
      <c r="L269" s="145"/>
    </row>
    <row r="270" spans="1:12" s="25" customFormat="1" ht="13.5" thickTop="1" x14ac:dyDescent="0.2">
      <c r="A270" s="128"/>
      <c r="B270" s="129"/>
      <c r="C270" s="130" t="s">
        <v>1307</v>
      </c>
      <c r="D270" s="131" t="s">
        <v>1018</v>
      </c>
      <c r="E270" s="131"/>
      <c r="F270" s="132"/>
      <c r="G270" s="132"/>
      <c r="H270" s="133"/>
      <c r="I270" s="133"/>
      <c r="J270" s="133"/>
      <c r="K270" s="133"/>
      <c r="L270" s="134">
        <v>49324635</v>
      </c>
    </row>
    <row r="271" spans="1:12" s="25" customFormat="1" x14ac:dyDescent="0.25">
      <c r="A271" s="135"/>
      <c r="B271" s="136"/>
      <c r="C271" s="137" t="s">
        <v>1308</v>
      </c>
      <c r="D271" s="138"/>
      <c r="E271" s="139"/>
      <c r="F271" s="139"/>
      <c r="G271" s="139"/>
      <c r="H271" s="140"/>
      <c r="I271" s="140"/>
      <c r="J271" s="140"/>
      <c r="K271" s="140"/>
      <c r="L271" s="140"/>
    </row>
    <row r="272" spans="1:12" s="25" customFormat="1" x14ac:dyDescent="0.25">
      <c r="A272" s="141"/>
      <c r="B272" s="148"/>
      <c r="C272" s="147" t="s">
        <v>1309</v>
      </c>
      <c r="D272" s="142" t="s">
        <v>1018</v>
      </c>
      <c r="E272" s="143"/>
      <c r="F272" s="144"/>
      <c r="G272" s="144"/>
      <c r="H272" s="145">
        <v>2992076</v>
      </c>
      <c r="I272" s="145"/>
      <c r="J272" s="145"/>
      <c r="K272" s="145"/>
      <c r="L272" s="145"/>
    </row>
    <row r="273" spans="1:12" s="25" customFormat="1" x14ac:dyDescent="0.25">
      <c r="A273" s="141"/>
      <c r="B273" s="148"/>
      <c r="C273" s="147" t="s">
        <v>1310</v>
      </c>
      <c r="D273" s="142" t="s">
        <v>1018</v>
      </c>
      <c r="E273" s="143"/>
      <c r="F273" s="144"/>
      <c r="G273" s="144"/>
      <c r="H273" s="145"/>
      <c r="I273" s="145">
        <v>127407</v>
      </c>
      <c r="J273" s="145"/>
      <c r="K273" s="145"/>
      <c r="L273" s="145"/>
    </row>
    <row r="274" spans="1:12" s="25" customFormat="1" x14ac:dyDescent="0.25">
      <c r="A274" s="141"/>
      <c r="B274" s="148"/>
      <c r="C274" s="147" t="s">
        <v>1043</v>
      </c>
      <c r="D274" s="142" t="s">
        <v>1018</v>
      </c>
      <c r="E274" s="143"/>
      <c r="F274" s="144"/>
      <c r="G274" s="144"/>
      <c r="H274" s="145"/>
      <c r="I274" s="145">
        <v>49188</v>
      </c>
      <c r="J274" s="145"/>
      <c r="K274" s="145"/>
      <c r="L274" s="145"/>
    </row>
    <row r="275" spans="1:12" s="25" customFormat="1" x14ac:dyDescent="0.25">
      <c r="A275" s="141"/>
      <c r="B275" s="148"/>
      <c r="C275" s="147" t="s">
        <v>1311</v>
      </c>
      <c r="D275" s="142" t="s">
        <v>1018</v>
      </c>
      <c r="E275" s="143"/>
      <c r="F275" s="144"/>
      <c r="G275" s="144"/>
      <c r="H275" s="145"/>
      <c r="I275" s="145"/>
      <c r="J275" s="145">
        <v>18443031</v>
      </c>
      <c r="K275" s="145"/>
      <c r="L275" s="145"/>
    </row>
    <row r="276" spans="1:12" s="25" customFormat="1" x14ac:dyDescent="0.25">
      <c r="A276" s="141"/>
      <c r="B276" s="148"/>
      <c r="C276" s="147" t="s">
        <v>1312</v>
      </c>
      <c r="D276" s="142" t="s">
        <v>1018</v>
      </c>
      <c r="E276" s="143"/>
      <c r="F276" s="144"/>
      <c r="G276" s="144"/>
      <c r="H276" s="145"/>
      <c r="I276" s="145"/>
      <c r="J276" s="240">
        <v>22876880</v>
      </c>
      <c r="K276" s="145"/>
      <c r="L276" s="145"/>
    </row>
    <row r="277" spans="1:12" s="25" customFormat="1" x14ac:dyDescent="0.25">
      <c r="A277" s="141"/>
      <c r="B277" s="148"/>
      <c r="C277" s="147" t="s">
        <v>1313</v>
      </c>
      <c r="D277" s="142" t="s">
        <v>1018</v>
      </c>
      <c r="E277" s="143"/>
      <c r="F277" s="144"/>
      <c r="G277" s="144"/>
      <c r="H277" s="145"/>
      <c r="I277" s="145"/>
      <c r="J277" s="145"/>
      <c r="K277" s="145">
        <v>2926145</v>
      </c>
      <c r="L277" s="145"/>
    </row>
    <row r="278" spans="1:12" s="25" customFormat="1" x14ac:dyDescent="0.25">
      <c r="A278" s="141"/>
      <c r="B278" s="148"/>
      <c r="C278" s="147" t="s">
        <v>1314</v>
      </c>
      <c r="D278" s="142" t="s">
        <v>1018</v>
      </c>
      <c r="E278" s="143"/>
      <c r="F278" s="144"/>
      <c r="G278" s="144"/>
      <c r="H278" s="145"/>
      <c r="I278" s="145"/>
      <c r="J278" s="145"/>
      <c r="K278" s="145">
        <v>1959092</v>
      </c>
      <c r="L278" s="145"/>
    </row>
    <row r="279" spans="1:12" s="25" customFormat="1" x14ac:dyDescent="0.25">
      <c r="A279" s="372"/>
      <c r="B279" s="372"/>
      <c r="C279" s="372"/>
      <c r="D279" s="372"/>
      <c r="E279" s="372"/>
      <c r="F279" s="372"/>
      <c r="G279" s="372"/>
      <c r="H279" s="372"/>
      <c r="I279" s="372"/>
      <c r="J279" s="372"/>
      <c r="K279" s="372"/>
      <c r="L279" s="372"/>
    </row>
    <row r="280" spans="1:12" s="25" customFormat="1" x14ac:dyDescent="0.2">
      <c r="A280" s="149"/>
      <c r="B280" s="373" t="s">
        <v>1051</v>
      </c>
      <c r="C280" s="373"/>
      <c r="D280" s="373"/>
      <c r="E280" s="374" t="s">
        <v>1052</v>
      </c>
      <c r="F280" s="374"/>
      <c r="G280" s="374"/>
      <c r="H280" s="374"/>
      <c r="I280" s="374"/>
      <c r="J280" s="374"/>
      <c r="K280" s="374"/>
      <c r="L280" s="374"/>
    </row>
  </sheetData>
  <mergeCells count="43">
    <mergeCell ref="C3:L3"/>
    <mergeCell ref="C4:L4"/>
    <mergeCell ref="C5:L5"/>
    <mergeCell ref="C6:L6"/>
    <mergeCell ref="C8:F8"/>
    <mergeCell ref="G8:L8"/>
    <mergeCell ref="A24:L24"/>
    <mergeCell ref="C9:J9"/>
    <mergeCell ref="C11:L11"/>
    <mergeCell ref="C12:K12"/>
    <mergeCell ref="C14:L14"/>
    <mergeCell ref="A18:J18"/>
    <mergeCell ref="A19:A21"/>
    <mergeCell ref="B19:B21"/>
    <mergeCell ref="C19:C21"/>
    <mergeCell ref="D19:D21"/>
    <mergeCell ref="E19:E21"/>
    <mergeCell ref="F19:G19"/>
    <mergeCell ref="H19:J19"/>
    <mergeCell ref="K19:K20"/>
    <mergeCell ref="L19:L21"/>
    <mergeCell ref="A23:L23"/>
    <mergeCell ref="B254:C254"/>
    <mergeCell ref="B237:C237"/>
    <mergeCell ref="B238:C238"/>
    <mergeCell ref="B239:C239"/>
    <mergeCell ref="B240:C240"/>
    <mergeCell ref="B241:C241"/>
    <mergeCell ref="B242:C242"/>
    <mergeCell ref="B245:C245"/>
    <mergeCell ref="B248:C248"/>
    <mergeCell ref="B249:C249"/>
    <mergeCell ref="B250:C250"/>
    <mergeCell ref="B251:C251"/>
    <mergeCell ref="A279:L279"/>
    <mergeCell ref="B280:D280"/>
    <mergeCell ref="E280:L280"/>
    <mergeCell ref="B257:C257"/>
    <mergeCell ref="B258:C258"/>
    <mergeCell ref="B259:C259"/>
    <mergeCell ref="B260:C260"/>
    <mergeCell ref="B261:C261"/>
    <mergeCell ref="B264:C264"/>
  </mergeCells>
  <printOptions horizontalCentered="1"/>
  <pageMargins left="0.59" right="0.39" top="0.59" bottom="0.59" header="0.39" footer="0.39"/>
  <pageSetup paperSize="9" scale="89" fitToHeight="10000" orientation="landscape" horizontalDpi="300" verticalDpi="300"/>
  <headerFooter>
    <oddHeader>&amp;L&amp;9Программный комплекс АВС-4 (редакция 2019)&amp;C&amp;P&amp;R793600</oddHeader>
    <oddFooter>&amp;CСтраниц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65C2-3884-4C65-8044-048EDE088749}">
  <sheetPr>
    <pageSetUpPr fitToPage="1"/>
  </sheetPr>
  <dimension ref="A1:H164"/>
  <sheetViews>
    <sheetView showGridLines="0" topLeftCell="A100" workbookViewId="0">
      <selection activeCell="K24" sqref="K24"/>
    </sheetView>
  </sheetViews>
  <sheetFormatPr defaultRowHeight="12.75" outlineLevelCol="1" x14ac:dyDescent="0.2"/>
  <cols>
    <col min="1" max="1" width="6.42578125" style="2" customWidth="1"/>
    <col min="2" max="2" width="14.28515625" style="2" customWidth="1"/>
    <col min="3" max="3" width="7.140625" style="2" customWidth="1" outlineLevel="1"/>
    <col min="4" max="4" width="75.85546875" style="2" customWidth="1"/>
    <col min="5" max="5" width="10.42578125" style="2" customWidth="1"/>
    <col min="6" max="6" width="10.5703125" style="2" customWidth="1"/>
    <col min="7" max="7" width="10.7109375" style="2" customWidth="1"/>
    <col min="8" max="8" width="10.5703125" style="2" customWidth="1"/>
    <col min="9" max="256" width="9.140625" style="2"/>
    <col min="257" max="257" width="6.42578125" style="2" customWidth="1"/>
    <col min="258" max="258" width="14.28515625" style="2" customWidth="1"/>
    <col min="259" max="259" width="7.140625" style="2" customWidth="1"/>
    <col min="260" max="260" width="75.85546875" style="2" customWidth="1"/>
    <col min="261" max="261" width="10.42578125" style="2" customWidth="1"/>
    <col min="262" max="262" width="10.5703125" style="2" customWidth="1"/>
    <col min="263" max="263" width="10.7109375" style="2" customWidth="1"/>
    <col min="264" max="264" width="10.5703125" style="2" customWidth="1"/>
    <col min="265" max="512" width="9.140625" style="2"/>
    <col min="513" max="513" width="6.42578125" style="2" customWidth="1"/>
    <col min="514" max="514" width="14.28515625" style="2" customWidth="1"/>
    <col min="515" max="515" width="7.140625" style="2" customWidth="1"/>
    <col min="516" max="516" width="75.85546875" style="2" customWidth="1"/>
    <col min="517" max="517" width="10.42578125" style="2" customWidth="1"/>
    <col min="518" max="518" width="10.5703125" style="2" customWidth="1"/>
    <col min="519" max="519" width="10.7109375" style="2" customWidth="1"/>
    <col min="520" max="520" width="10.5703125" style="2" customWidth="1"/>
    <col min="521" max="768" width="9.140625" style="2"/>
    <col min="769" max="769" width="6.42578125" style="2" customWidth="1"/>
    <col min="770" max="770" width="14.28515625" style="2" customWidth="1"/>
    <col min="771" max="771" width="7.140625" style="2" customWidth="1"/>
    <col min="772" max="772" width="75.85546875" style="2" customWidth="1"/>
    <col min="773" max="773" width="10.42578125" style="2" customWidth="1"/>
    <col min="774" max="774" width="10.5703125" style="2" customWidth="1"/>
    <col min="775" max="775" width="10.7109375" style="2" customWidth="1"/>
    <col min="776" max="776" width="10.5703125" style="2" customWidth="1"/>
    <col min="777" max="1024" width="9.140625" style="2"/>
    <col min="1025" max="1025" width="6.42578125" style="2" customWidth="1"/>
    <col min="1026" max="1026" width="14.28515625" style="2" customWidth="1"/>
    <col min="1027" max="1027" width="7.140625" style="2" customWidth="1"/>
    <col min="1028" max="1028" width="75.85546875" style="2" customWidth="1"/>
    <col min="1029" max="1029" width="10.42578125" style="2" customWidth="1"/>
    <col min="1030" max="1030" width="10.5703125" style="2" customWidth="1"/>
    <col min="1031" max="1031" width="10.7109375" style="2" customWidth="1"/>
    <col min="1032" max="1032" width="10.5703125" style="2" customWidth="1"/>
    <col min="1033" max="1280" width="9.140625" style="2"/>
    <col min="1281" max="1281" width="6.42578125" style="2" customWidth="1"/>
    <col min="1282" max="1282" width="14.28515625" style="2" customWidth="1"/>
    <col min="1283" max="1283" width="7.140625" style="2" customWidth="1"/>
    <col min="1284" max="1284" width="75.85546875" style="2" customWidth="1"/>
    <col min="1285" max="1285" width="10.42578125" style="2" customWidth="1"/>
    <col min="1286" max="1286" width="10.5703125" style="2" customWidth="1"/>
    <col min="1287" max="1287" width="10.7109375" style="2" customWidth="1"/>
    <col min="1288" max="1288" width="10.5703125" style="2" customWidth="1"/>
    <col min="1289" max="1536" width="9.140625" style="2"/>
    <col min="1537" max="1537" width="6.42578125" style="2" customWidth="1"/>
    <col min="1538" max="1538" width="14.28515625" style="2" customWidth="1"/>
    <col min="1539" max="1539" width="7.140625" style="2" customWidth="1"/>
    <col min="1540" max="1540" width="75.85546875" style="2" customWidth="1"/>
    <col min="1541" max="1541" width="10.42578125" style="2" customWidth="1"/>
    <col min="1542" max="1542" width="10.5703125" style="2" customWidth="1"/>
    <col min="1543" max="1543" width="10.7109375" style="2" customWidth="1"/>
    <col min="1544" max="1544" width="10.5703125" style="2" customWidth="1"/>
    <col min="1545" max="1792" width="9.140625" style="2"/>
    <col min="1793" max="1793" width="6.42578125" style="2" customWidth="1"/>
    <col min="1794" max="1794" width="14.28515625" style="2" customWidth="1"/>
    <col min="1795" max="1795" width="7.140625" style="2" customWidth="1"/>
    <col min="1796" max="1796" width="75.85546875" style="2" customWidth="1"/>
    <col min="1797" max="1797" width="10.42578125" style="2" customWidth="1"/>
    <col min="1798" max="1798" width="10.5703125" style="2" customWidth="1"/>
    <col min="1799" max="1799" width="10.7109375" style="2" customWidth="1"/>
    <col min="1800" max="1800" width="10.5703125" style="2" customWidth="1"/>
    <col min="1801" max="2048" width="9.140625" style="2"/>
    <col min="2049" max="2049" width="6.42578125" style="2" customWidth="1"/>
    <col min="2050" max="2050" width="14.28515625" style="2" customWidth="1"/>
    <col min="2051" max="2051" width="7.140625" style="2" customWidth="1"/>
    <col min="2052" max="2052" width="75.85546875" style="2" customWidth="1"/>
    <col min="2053" max="2053" width="10.42578125" style="2" customWidth="1"/>
    <col min="2054" max="2054" width="10.5703125" style="2" customWidth="1"/>
    <col min="2055" max="2055" width="10.7109375" style="2" customWidth="1"/>
    <col min="2056" max="2056" width="10.5703125" style="2" customWidth="1"/>
    <col min="2057" max="2304" width="9.140625" style="2"/>
    <col min="2305" max="2305" width="6.42578125" style="2" customWidth="1"/>
    <col min="2306" max="2306" width="14.28515625" style="2" customWidth="1"/>
    <col min="2307" max="2307" width="7.140625" style="2" customWidth="1"/>
    <col min="2308" max="2308" width="75.85546875" style="2" customWidth="1"/>
    <col min="2309" max="2309" width="10.42578125" style="2" customWidth="1"/>
    <col min="2310" max="2310" width="10.5703125" style="2" customWidth="1"/>
    <col min="2311" max="2311" width="10.7109375" style="2" customWidth="1"/>
    <col min="2312" max="2312" width="10.5703125" style="2" customWidth="1"/>
    <col min="2313" max="2560" width="9.140625" style="2"/>
    <col min="2561" max="2561" width="6.42578125" style="2" customWidth="1"/>
    <col min="2562" max="2562" width="14.28515625" style="2" customWidth="1"/>
    <col min="2563" max="2563" width="7.140625" style="2" customWidth="1"/>
    <col min="2564" max="2564" width="75.85546875" style="2" customWidth="1"/>
    <col min="2565" max="2565" width="10.42578125" style="2" customWidth="1"/>
    <col min="2566" max="2566" width="10.5703125" style="2" customWidth="1"/>
    <col min="2567" max="2567" width="10.7109375" style="2" customWidth="1"/>
    <col min="2568" max="2568" width="10.5703125" style="2" customWidth="1"/>
    <col min="2569" max="2816" width="9.140625" style="2"/>
    <col min="2817" max="2817" width="6.42578125" style="2" customWidth="1"/>
    <col min="2818" max="2818" width="14.28515625" style="2" customWidth="1"/>
    <col min="2819" max="2819" width="7.140625" style="2" customWidth="1"/>
    <col min="2820" max="2820" width="75.85546875" style="2" customWidth="1"/>
    <col min="2821" max="2821" width="10.42578125" style="2" customWidth="1"/>
    <col min="2822" max="2822" width="10.5703125" style="2" customWidth="1"/>
    <col min="2823" max="2823" width="10.7109375" style="2" customWidth="1"/>
    <col min="2824" max="2824" width="10.5703125" style="2" customWidth="1"/>
    <col min="2825" max="3072" width="9.140625" style="2"/>
    <col min="3073" max="3073" width="6.42578125" style="2" customWidth="1"/>
    <col min="3074" max="3074" width="14.28515625" style="2" customWidth="1"/>
    <col min="3075" max="3075" width="7.140625" style="2" customWidth="1"/>
    <col min="3076" max="3076" width="75.85546875" style="2" customWidth="1"/>
    <col min="3077" max="3077" width="10.42578125" style="2" customWidth="1"/>
    <col min="3078" max="3078" width="10.5703125" style="2" customWidth="1"/>
    <col min="3079" max="3079" width="10.7109375" style="2" customWidth="1"/>
    <col min="3080" max="3080" width="10.5703125" style="2" customWidth="1"/>
    <col min="3081" max="3328" width="9.140625" style="2"/>
    <col min="3329" max="3329" width="6.42578125" style="2" customWidth="1"/>
    <col min="3330" max="3330" width="14.28515625" style="2" customWidth="1"/>
    <col min="3331" max="3331" width="7.140625" style="2" customWidth="1"/>
    <col min="3332" max="3332" width="75.85546875" style="2" customWidth="1"/>
    <col min="3333" max="3333" width="10.42578125" style="2" customWidth="1"/>
    <col min="3334" max="3334" width="10.5703125" style="2" customWidth="1"/>
    <col min="3335" max="3335" width="10.7109375" style="2" customWidth="1"/>
    <col min="3336" max="3336" width="10.5703125" style="2" customWidth="1"/>
    <col min="3337" max="3584" width="9.140625" style="2"/>
    <col min="3585" max="3585" width="6.42578125" style="2" customWidth="1"/>
    <col min="3586" max="3586" width="14.28515625" style="2" customWidth="1"/>
    <col min="3587" max="3587" width="7.140625" style="2" customWidth="1"/>
    <col min="3588" max="3588" width="75.85546875" style="2" customWidth="1"/>
    <col min="3589" max="3589" width="10.42578125" style="2" customWidth="1"/>
    <col min="3590" max="3590" width="10.5703125" style="2" customWidth="1"/>
    <col min="3591" max="3591" width="10.7109375" style="2" customWidth="1"/>
    <col min="3592" max="3592" width="10.5703125" style="2" customWidth="1"/>
    <col min="3593" max="3840" width="9.140625" style="2"/>
    <col min="3841" max="3841" width="6.42578125" style="2" customWidth="1"/>
    <col min="3842" max="3842" width="14.28515625" style="2" customWidth="1"/>
    <col min="3843" max="3843" width="7.140625" style="2" customWidth="1"/>
    <col min="3844" max="3844" width="75.85546875" style="2" customWidth="1"/>
    <col min="3845" max="3845" width="10.42578125" style="2" customWidth="1"/>
    <col min="3846" max="3846" width="10.5703125" style="2" customWidth="1"/>
    <col min="3847" max="3847" width="10.7109375" style="2" customWidth="1"/>
    <col min="3848" max="3848" width="10.5703125" style="2" customWidth="1"/>
    <col min="3849" max="4096" width="9.140625" style="2"/>
    <col min="4097" max="4097" width="6.42578125" style="2" customWidth="1"/>
    <col min="4098" max="4098" width="14.28515625" style="2" customWidth="1"/>
    <col min="4099" max="4099" width="7.140625" style="2" customWidth="1"/>
    <col min="4100" max="4100" width="75.85546875" style="2" customWidth="1"/>
    <col min="4101" max="4101" width="10.42578125" style="2" customWidth="1"/>
    <col min="4102" max="4102" width="10.5703125" style="2" customWidth="1"/>
    <col min="4103" max="4103" width="10.7109375" style="2" customWidth="1"/>
    <col min="4104" max="4104" width="10.5703125" style="2" customWidth="1"/>
    <col min="4105" max="4352" width="9.140625" style="2"/>
    <col min="4353" max="4353" width="6.42578125" style="2" customWidth="1"/>
    <col min="4354" max="4354" width="14.28515625" style="2" customWidth="1"/>
    <col min="4355" max="4355" width="7.140625" style="2" customWidth="1"/>
    <col min="4356" max="4356" width="75.85546875" style="2" customWidth="1"/>
    <col min="4357" max="4357" width="10.42578125" style="2" customWidth="1"/>
    <col min="4358" max="4358" width="10.5703125" style="2" customWidth="1"/>
    <col min="4359" max="4359" width="10.7109375" style="2" customWidth="1"/>
    <col min="4360" max="4360" width="10.5703125" style="2" customWidth="1"/>
    <col min="4361" max="4608" width="9.140625" style="2"/>
    <col min="4609" max="4609" width="6.42578125" style="2" customWidth="1"/>
    <col min="4610" max="4610" width="14.28515625" style="2" customWidth="1"/>
    <col min="4611" max="4611" width="7.140625" style="2" customWidth="1"/>
    <col min="4612" max="4612" width="75.85546875" style="2" customWidth="1"/>
    <col min="4613" max="4613" width="10.42578125" style="2" customWidth="1"/>
    <col min="4614" max="4614" width="10.5703125" style="2" customWidth="1"/>
    <col min="4615" max="4615" width="10.7109375" style="2" customWidth="1"/>
    <col min="4616" max="4616" width="10.5703125" style="2" customWidth="1"/>
    <col min="4617" max="4864" width="9.140625" style="2"/>
    <col min="4865" max="4865" width="6.42578125" style="2" customWidth="1"/>
    <col min="4866" max="4866" width="14.28515625" style="2" customWidth="1"/>
    <col min="4867" max="4867" width="7.140625" style="2" customWidth="1"/>
    <col min="4868" max="4868" width="75.85546875" style="2" customWidth="1"/>
    <col min="4869" max="4869" width="10.42578125" style="2" customWidth="1"/>
    <col min="4870" max="4870" width="10.5703125" style="2" customWidth="1"/>
    <col min="4871" max="4871" width="10.7109375" style="2" customWidth="1"/>
    <col min="4872" max="4872" width="10.5703125" style="2" customWidth="1"/>
    <col min="4873" max="5120" width="9.140625" style="2"/>
    <col min="5121" max="5121" width="6.42578125" style="2" customWidth="1"/>
    <col min="5122" max="5122" width="14.28515625" style="2" customWidth="1"/>
    <col min="5123" max="5123" width="7.140625" style="2" customWidth="1"/>
    <col min="5124" max="5124" width="75.85546875" style="2" customWidth="1"/>
    <col min="5125" max="5125" width="10.42578125" style="2" customWidth="1"/>
    <col min="5126" max="5126" width="10.5703125" style="2" customWidth="1"/>
    <col min="5127" max="5127" width="10.7109375" style="2" customWidth="1"/>
    <col min="5128" max="5128" width="10.5703125" style="2" customWidth="1"/>
    <col min="5129" max="5376" width="9.140625" style="2"/>
    <col min="5377" max="5377" width="6.42578125" style="2" customWidth="1"/>
    <col min="5378" max="5378" width="14.28515625" style="2" customWidth="1"/>
    <col min="5379" max="5379" width="7.140625" style="2" customWidth="1"/>
    <col min="5380" max="5380" width="75.85546875" style="2" customWidth="1"/>
    <col min="5381" max="5381" width="10.42578125" style="2" customWidth="1"/>
    <col min="5382" max="5382" width="10.5703125" style="2" customWidth="1"/>
    <col min="5383" max="5383" width="10.7109375" style="2" customWidth="1"/>
    <col min="5384" max="5384" width="10.5703125" style="2" customWidth="1"/>
    <col min="5385" max="5632" width="9.140625" style="2"/>
    <col min="5633" max="5633" width="6.42578125" style="2" customWidth="1"/>
    <col min="5634" max="5634" width="14.28515625" style="2" customWidth="1"/>
    <col min="5635" max="5635" width="7.140625" style="2" customWidth="1"/>
    <col min="5636" max="5636" width="75.85546875" style="2" customWidth="1"/>
    <col min="5637" max="5637" width="10.42578125" style="2" customWidth="1"/>
    <col min="5638" max="5638" width="10.5703125" style="2" customWidth="1"/>
    <col min="5639" max="5639" width="10.7109375" style="2" customWidth="1"/>
    <col min="5640" max="5640" width="10.5703125" style="2" customWidth="1"/>
    <col min="5641" max="5888" width="9.140625" style="2"/>
    <col min="5889" max="5889" width="6.42578125" style="2" customWidth="1"/>
    <col min="5890" max="5890" width="14.28515625" style="2" customWidth="1"/>
    <col min="5891" max="5891" width="7.140625" style="2" customWidth="1"/>
    <col min="5892" max="5892" width="75.85546875" style="2" customWidth="1"/>
    <col min="5893" max="5893" width="10.42578125" style="2" customWidth="1"/>
    <col min="5894" max="5894" width="10.5703125" style="2" customWidth="1"/>
    <col min="5895" max="5895" width="10.7109375" style="2" customWidth="1"/>
    <col min="5896" max="5896" width="10.5703125" style="2" customWidth="1"/>
    <col min="5897" max="6144" width="9.140625" style="2"/>
    <col min="6145" max="6145" width="6.42578125" style="2" customWidth="1"/>
    <col min="6146" max="6146" width="14.28515625" style="2" customWidth="1"/>
    <col min="6147" max="6147" width="7.140625" style="2" customWidth="1"/>
    <col min="6148" max="6148" width="75.85546875" style="2" customWidth="1"/>
    <col min="6149" max="6149" width="10.42578125" style="2" customWidth="1"/>
    <col min="6150" max="6150" width="10.5703125" style="2" customWidth="1"/>
    <col min="6151" max="6151" width="10.7109375" style="2" customWidth="1"/>
    <col min="6152" max="6152" width="10.5703125" style="2" customWidth="1"/>
    <col min="6153" max="6400" width="9.140625" style="2"/>
    <col min="6401" max="6401" width="6.42578125" style="2" customWidth="1"/>
    <col min="6402" max="6402" width="14.28515625" style="2" customWidth="1"/>
    <col min="6403" max="6403" width="7.140625" style="2" customWidth="1"/>
    <col min="6404" max="6404" width="75.85546875" style="2" customWidth="1"/>
    <col min="6405" max="6405" width="10.42578125" style="2" customWidth="1"/>
    <col min="6406" max="6406" width="10.5703125" style="2" customWidth="1"/>
    <col min="6407" max="6407" width="10.7109375" style="2" customWidth="1"/>
    <col min="6408" max="6408" width="10.5703125" style="2" customWidth="1"/>
    <col min="6409" max="6656" width="9.140625" style="2"/>
    <col min="6657" max="6657" width="6.42578125" style="2" customWidth="1"/>
    <col min="6658" max="6658" width="14.28515625" style="2" customWidth="1"/>
    <col min="6659" max="6659" width="7.140625" style="2" customWidth="1"/>
    <col min="6660" max="6660" width="75.85546875" style="2" customWidth="1"/>
    <col min="6661" max="6661" width="10.42578125" style="2" customWidth="1"/>
    <col min="6662" max="6662" width="10.5703125" style="2" customWidth="1"/>
    <col min="6663" max="6663" width="10.7109375" style="2" customWidth="1"/>
    <col min="6664" max="6664" width="10.5703125" style="2" customWidth="1"/>
    <col min="6665" max="6912" width="9.140625" style="2"/>
    <col min="6913" max="6913" width="6.42578125" style="2" customWidth="1"/>
    <col min="6914" max="6914" width="14.28515625" style="2" customWidth="1"/>
    <col min="6915" max="6915" width="7.140625" style="2" customWidth="1"/>
    <col min="6916" max="6916" width="75.85546875" style="2" customWidth="1"/>
    <col min="6917" max="6917" width="10.42578125" style="2" customWidth="1"/>
    <col min="6918" max="6918" width="10.5703125" style="2" customWidth="1"/>
    <col min="6919" max="6919" width="10.7109375" style="2" customWidth="1"/>
    <col min="6920" max="6920" width="10.5703125" style="2" customWidth="1"/>
    <col min="6921" max="7168" width="9.140625" style="2"/>
    <col min="7169" max="7169" width="6.42578125" style="2" customWidth="1"/>
    <col min="7170" max="7170" width="14.28515625" style="2" customWidth="1"/>
    <col min="7171" max="7171" width="7.140625" style="2" customWidth="1"/>
    <col min="7172" max="7172" width="75.85546875" style="2" customWidth="1"/>
    <col min="7173" max="7173" width="10.42578125" style="2" customWidth="1"/>
    <col min="7174" max="7174" width="10.5703125" style="2" customWidth="1"/>
    <col min="7175" max="7175" width="10.7109375" style="2" customWidth="1"/>
    <col min="7176" max="7176" width="10.5703125" style="2" customWidth="1"/>
    <col min="7177" max="7424" width="9.140625" style="2"/>
    <col min="7425" max="7425" width="6.42578125" style="2" customWidth="1"/>
    <col min="7426" max="7426" width="14.28515625" style="2" customWidth="1"/>
    <col min="7427" max="7427" width="7.140625" style="2" customWidth="1"/>
    <col min="7428" max="7428" width="75.85546875" style="2" customWidth="1"/>
    <col min="7429" max="7429" width="10.42578125" style="2" customWidth="1"/>
    <col min="7430" max="7430" width="10.5703125" style="2" customWidth="1"/>
    <col min="7431" max="7431" width="10.7109375" style="2" customWidth="1"/>
    <col min="7432" max="7432" width="10.5703125" style="2" customWidth="1"/>
    <col min="7433" max="7680" width="9.140625" style="2"/>
    <col min="7681" max="7681" width="6.42578125" style="2" customWidth="1"/>
    <col min="7682" max="7682" width="14.28515625" style="2" customWidth="1"/>
    <col min="7683" max="7683" width="7.140625" style="2" customWidth="1"/>
    <col min="7684" max="7684" width="75.85546875" style="2" customWidth="1"/>
    <col min="7685" max="7685" width="10.42578125" style="2" customWidth="1"/>
    <col min="7686" max="7686" width="10.5703125" style="2" customWidth="1"/>
    <col min="7687" max="7687" width="10.7109375" style="2" customWidth="1"/>
    <col min="7688" max="7688" width="10.5703125" style="2" customWidth="1"/>
    <col min="7689" max="7936" width="9.140625" style="2"/>
    <col min="7937" max="7937" width="6.42578125" style="2" customWidth="1"/>
    <col min="7938" max="7938" width="14.28515625" style="2" customWidth="1"/>
    <col min="7939" max="7939" width="7.140625" style="2" customWidth="1"/>
    <col min="7940" max="7940" width="75.85546875" style="2" customWidth="1"/>
    <col min="7941" max="7941" width="10.42578125" style="2" customWidth="1"/>
    <col min="7942" max="7942" width="10.5703125" style="2" customWidth="1"/>
    <col min="7943" max="7943" width="10.7109375" style="2" customWidth="1"/>
    <col min="7944" max="7944" width="10.5703125" style="2" customWidth="1"/>
    <col min="7945" max="8192" width="9.140625" style="2"/>
    <col min="8193" max="8193" width="6.42578125" style="2" customWidth="1"/>
    <col min="8194" max="8194" width="14.28515625" style="2" customWidth="1"/>
    <col min="8195" max="8195" width="7.140625" style="2" customWidth="1"/>
    <col min="8196" max="8196" width="75.85546875" style="2" customWidth="1"/>
    <col min="8197" max="8197" width="10.42578125" style="2" customWidth="1"/>
    <col min="8198" max="8198" width="10.5703125" style="2" customWidth="1"/>
    <col min="8199" max="8199" width="10.7109375" style="2" customWidth="1"/>
    <col min="8200" max="8200" width="10.5703125" style="2" customWidth="1"/>
    <col min="8201" max="8448" width="9.140625" style="2"/>
    <col min="8449" max="8449" width="6.42578125" style="2" customWidth="1"/>
    <col min="8450" max="8450" width="14.28515625" style="2" customWidth="1"/>
    <col min="8451" max="8451" width="7.140625" style="2" customWidth="1"/>
    <col min="8452" max="8452" width="75.85546875" style="2" customWidth="1"/>
    <col min="8453" max="8453" width="10.42578125" style="2" customWidth="1"/>
    <col min="8454" max="8454" width="10.5703125" style="2" customWidth="1"/>
    <col min="8455" max="8455" width="10.7109375" style="2" customWidth="1"/>
    <col min="8456" max="8456" width="10.5703125" style="2" customWidth="1"/>
    <col min="8457" max="8704" width="9.140625" style="2"/>
    <col min="8705" max="8705" width="6.42578125" style="2" customWidth="1"/>
    <col min="8706" max="8706" width="14.28515625" style="2" customWidth="1"/>
    <col min="8707" max="8707" width="7.140625" style="2" customWidth="1"/>
    <col min="8708" max="8708" width="75.85546875" style="2" customWidth="1"/>
    <col min="8709" max="8709" width="10.42578125" style="2" customWidth="1"/>
    <col min="8710" max="8710" width="10.5703125" style="2" customWidth="1"/>
    <col min="8711" max="8711" width="10.7109375" style="2" customWidth="1"/>
    <col min="8712" max="8712" width="10.5703125" style="2" customWidth="1"/>
    <col min="8713" max="8960" width="9.140625" style="2"/>
    <col min="8961" max="8961" width="6.42578125" style="2" customWidth="1"/>
    <col min="8962" max="8962" width="14.28515625" style="2" customWidth="1"/>
    <col min="8963" max="8963" width="7.140625" style="2" customWidth="1"/>
    <col min="8964" max="8964" width="75.85546875" style="2" customWidth="1"/>
    <col min="8965" max="8965" width="10.42578125" style="2" customWidth="1"/>
    <col min="8966" max="8966" width="10.5703125" style="2" customWidth="1"/>
    <col min="8967" max="8967" width="10.7109375" style="2" customWidth="1"/>
    <col min="8968" max="8968" width="10.5703125" style="2" customWidth="1"/>
    <col min="8969" max="9216" width="9.140625" style="2"/>
    <col min="9217" max="9217" width="6.42578125" style="2" customWidth="1"/>
    <col min="9218" max="9218" width="14.28515625" style="2" customWidth="1"/>
    <col min="9219" max="9219" width="7.140625" style="2" customWidth="1"/>
    <col min="9220" max="9220" width="75.85546875" style="2" customWidth="1"/>
    <col min="9221" max="9221" width="10.42578125" style="2" customWidth="1"/>
    <col min="9222" max="9222" width="10.5703125" style="2" customWidth="1"/>
    <col min="9223" max="9223" width="10.7109375" style="2" customWidth="1"/>
    <col min="9224" max="9224" width="10.5703125" style="2" customWidth="1"/>
    <col min="9225" max="9472" width="9.140625" style="2"/>
    <col min="9473" max="9473" width="6.42578125" style="2" customWidth="1"/>
    <col min="9474" max="9474" width="14.28515625" style="2" customWidth="1"/>
    <col min="9475" max="9475" width="7.140625" style="2" customWidth="1"/>
    <col min="9476" max="9476" width="75.85546875" style="2" customWidth="1"/>
    <col min="9477" max="9477" width="10.42578125" style="2" customWidth="1"/>
    <col min="9478" max="9478" width="10.5703125" style="2" customWidth="1"/>
    <col min="9479" max="9479" width="10.7109375" style="2" customWidth="1"/>
    <col min="9480" max="9480" width="10.5703125" style="2" customWidth="1"/>
    <col min="9481" max="9728" width="9.140625" style="2"/>
    <col min="9729" max="9729" width="6.42578125" style="2" customWidth="1"/>
    <col min="9730" max="9730" width="14.28515625" style="2" customWidth="1"/>
    <col min="9731" max="9731" width="7.140625" style="2" customWidth="1"/>
    <col min="9732" max="9732" width="75.85546875" style="2" customWidth="1"/>
    <col min="9733" max="9733" width="10.42578125" style="2" customWidth="1"/>
    <col min="9734" max="9734" width="10.5703125" style="2" customWidth="1"/>
    <col min="9735" max="9735" width="10.7109375" style="2" customWidth="1"/>
    <col min="9736" max="9736" width="10.5703125" style="2" customWidth="1"/>
    <col min="9737" max="9984" width="9.140625" style="2"/>
    <col min="9985" max="9985" width="6.42578125" style="2" customWidth="1"/>
    <col min="9986" max="9986" width="14.28515625" style="2" customWidth="1"/>
    <col min="9987" max="9987" width="7.140625" style="2" customWidth="1"/>
    <col min="9988" max="9988" width="75.85546875" style="2" customWidth="1"/>
    <col min="9989" max="9989" width="10.42578125" style="2" customWidth="1"/>
    <col min="9990" max="9990" width="10.5703125" style="2" customWidth="1"/>
    <col min="9991" max="9991" width="10.7109375" style="2" customWidth="1"/>
    <col min="9992" max="9992" width="10.5703125" style="2" customWidth="1"/>
    <col min="9993" max="10240" width="9.140625" style="2"/>
    <col min="10241" max="10241" width="6.42578125" style="2" customWidth="1"/>
    <col min="10242" max="10242" width="14.28515625" style="2" customWidth="1"/>
    <col min="10243" max="10243" width="7.140625" style="2" customWidth="1"/>
    <col min="10244" max="10244" width="75.85546875" style="2" customWidth="1"/>
    <col min="10245" max="10245" width="10.42578125" style="2" customWidth="1"/>
    <col min="10246" max="10246" width="10.5703125" style="2" customWidth="1"/>
    <col min="10247" max="10247" width="10.7109375" style="2" customWidth="1"/>
    <col min="10248" max="10248" width="10.5703125" style="2" customWidth="1"/>
    <col min="10249" max="10496" width="9.140625" style="2"/>
    <col min="10497" max="10497" width="6.42578125" style="2" customWidth="1"/>
    <col min="10498" max="10498" width="14.28515625" style="2" customWidth="1"/>
    <col min="10499" max="10499" width="7.140625" style="2" customWidth="1"/>
    <col min="10500" max="10500" width="75.85546875" style="2" customWidth="1"/>
    <col min="10501" max="10501" width="10.42578125" style="2" customWidth="1"/>
    <col min="10502" max="10502" width="10.5703125" style="2" customWidth="1"/>
    <col min="10503" max="10503" width="10.7109375" style="2" customWidth="1"/>
    <col min="10504" max="10504" width="10.5703125" style="2" customWidth="1"/>
    <col min="10505" max="10752" width="9.140625" style="2"/>
    <col min="10753" max="10753" width="6.42578125" style="2" customWidth="1"/>
    <col min="10754" max="10754" width="14.28515625" style="2" customWidth="1"/>
    <col min="10755" max="10755" width="7.140625" style="2" customWidth="1"/>
    <col min="10756" max="10756" width="75.85546875" style="2" customWidth="1"/>
    <col min="10757" max="10757" width="10.42578125" style="2" customWidth="1"/>
    <col min="10758" max="10758" width="10.5703125" style="2" customWidth="1"/>
    <col min="10759" max="10759" width="10.7109375" style="2" customWidth="1"/>
    <col min="10760" max="10760" width="10.5703125" style="2" customWidth="1"/>
    <col min="10761" max="11008" width="9.140625" style="2"/>
    <col min="11009" max="11009" width="6.42578125" style="2" customWidth="1"/>
    <col min="11010" max="11010" width="14.28515625" style="2" customWidth="1"/>
    <col min="11011" max="11011" width="7.140625" style="2" customWidth="1"/>
    <col min="11012" max="11012" width="75.85546875" style="2" customWidth="1"/>
    <col min="11013" max="11013" width="10.42578125" style="2" customWidth="1"/>
    <col min="11014" max="11014" width="10.5703125" style="2" customWidth="1"/>
    <col min="11015" max="11015" width="10.7109375" style="2" customWidth="1"/>
    <col min="11016" max="11016" width="10.5703125" style="2" customWidth="1"/>
    <col min="11017" max="11264" width="9.140625" style="2"/>
    <col min="11265" max="11265" width="6.42578125" style="2" customWidth="1"/>
    <col min="11266" max="11266" width="14.28515625" style="2" customWidth="1"/>
    <col min="11267" max="11267" width="7.140625" style="2" customWidth="1"/>
    <col min="11268" max="11268" width="75.85546875" style="2" customWidth="1"/>
    <col min="11269" max="11269" width="10.42578125" style="2" customWidth="1"/>
    <col min="11270" max="11270" width="10.5703125" style="2" customWidth="1"/>
    <col min="11271" max="11271" width="10.7109375" style="2" customWidth="1"/>
    <col min="11272" max="11272" width="10.5703125" style="2" customWidth="1"/>
    <col min="11273" max="11520" width="9.140625" style="2"/>
    <col min="11521" max="11521" width="6.42578125" style="2" customWidth="1"/>
    <col min="11522" max="11522" width="14.28515625" style="2" customWidth="1"/>
    <col min="11523" max="11523" width="7.140625" style="2" customWidth="1"/>
    <col min="11524" max="11524" width="75.85546875" style="2" customWidth="1"/>
    <col min="11525" max="11525" width="10.42578125" style="2" customWidth="1"/>
    <col min="11526" max="11526" width="10.5703125" style="2" customWidth="1"/>
    <col min="11527" max="11527" width="10.7109375" style="2" customWidth="1"/>
    <col min="11528" max="11528" width="10.5703125" style="2" customWidth="1"/>
    <col min="11529" max="11776" width="9.140625" style="2"/>
    <col min="11777" max="11777" width="6.42578125" style="2" customWidth="1"/>
    <col min="11778" max="11778" width="14.28515625" style="2" customWidth="1"/>
    <col min="11779" max="11779" width="7.140625" style="2" customWidth="1"/>
    <col min="11780" max="11780" width="75.85546875" style="2" customWidth="1"/>
    <col min="11781" max="11781" width="10.42578125" style="2" customWidth="1"/>
    <col min="11782" max="11782" width="10.5703125" style="2" customWidth="1"/>
    <col min="11783" max="11783" width="10.7109375" style="2" customWidth="1"/>
    <col min="11784" max="11784" width="10.5703125" style="2" customWidth="1"/>
    <col min="11785" max="12032" width="9.140625" style="2"/>
    <col min="12033" max="12033" width="6.42578125" style="2" customWidth="1"/>
    <col min="12034" max="12034" width="14.28515625" style="2" customWidth="1"/>
    <col min="12035" max="12035" width="7.140625" style="2" customWidth="1"/>
    <col min="12036" max="12036" width="75.85546875" style="2" customWidth="1"/>
    <col min="12037" max="12037" width="10.42578125" style="2" customWidth="1"/>
    <col min="12038" max="12038" width="10.5703125" style="2" customWidth="1"/>
    <col min="12039" max="12039" width="10.7109375" style="2" customWidth="1"/>
    <col min="12040" max="12040" width="10.5703125" style="2" customWidth="1"/>
    <col min="12041" max="12288" width="9.140625" style="2"/>
    <col min="12289" max="12289" width="6.42578125" style="2" customWidth="1"/>
    <col min="12290" max="12290" width="14.28515625" style="2" customWidth="1"/>
    <col min="12291" max="12291" width="7.140625" style="2" customWidth="1"/>
    <col min="12292" max="12292" width="75.85546875" style="2" customWidth="1"/>
    <col min="12293" max="12293" width="10.42578125" style="2" customWidth="1"/>
    <col min="12294" max="12294" width="10.5703125" style="2" customWidth="1"/>
    <col min="12295" max="12295" width="10.7109375" style="2" customWidth="1"/>
    <col min="12296" max="12296" width="10.5703125" style="2" customWidth="1"/>
    <col min="12297" max="12544" width="9.140625" style="2"/>
    <col min="12545" max="12545" width="6.42578125" style="2" customWidth="1"/>
    <col min="12546" max="12546" width="14.28515625" style="2" customWidth="1"/>
    <col min="12547" max="12547" width="7.140625" style="2" customWidth="1"/>
    <col min="12548" max="12548" width="75.85546875" style="2" customWidth="1"/>
    <col min="12549" max="12549" width="10.42578125" style="2" customWidth="1"/>
    <col min="12550" max="12550" width="10.5703125" style="2" customWidth="1"/>
    <col min="12551" max="12551" width="10.7109375" style="2" customWidth="1"/>
    <col min="12552" max="12552" width="10.5703125" style="2" customWidth="1"/>
    <col min="12553" max="12800" width="9.140625" style="2"/>
    <col min="12801" max="12801" width="6.42578125" style="2" customWidth="1"/>
    <col min="12802" max="12802" width="14.28515625" style="2" customWidth="1"/>
    <col min="12803" max="12803" width="7.140625" style="2" customWidth="1"/>
    <col min="12804" max="12804" width="75.85546875" style="2" customWidth="1"/>
    <col min="12805" max="12805" width="10.42578125" style="2" customWidth="1"/>
    <col min="12806" max="12806" width="10.5703125" style="2" customWidth="1"/>
    <col min="12807" max="12807" width="10.7109375" style="2" customWidth="1"/>
    <col min="12808" max="12808" width="10.5703125" style="2" customWidth="1"/>
    <col min="12809" max="13056" width="9.140625" style="2"/>
    <col min="13057" max="13057" width="6.42578125" style="2" customWidth="1"/>
    <col min="13058" max="13058" width="14.28515625" style="2" customWidth="1"/>
    <col min="13059" max="13059" width="7.140625" style="2" customWidth="1"/>
    <col min="13060" max="13060" width="75.85546875" style="2" customWidth="1"/>
    <col min="13061" max="13061" width="10.42578125" style="2" customWidth="1"/>
    <col min="13062" max="13062" width="10.5703125" style="2" customWidth="1"/>
    <col min="13063" max="13063" width="10.7109375" style="2" customWidth="1"/>
    <col min="13064" max="13064" width="10.5703125" style="2" customWidth="1"/>
    <col min="13065" max="13312" width="9.140625" style="2"/>
    <col min="13313" max="13313" width="6.42578125" style="2" customWidth="1"/>
    <col min="13314" max="13314" width="14.28515625" style="2" customWidth="1"/>
    <col min="13315" max="13315" width="7.140625" style="2" customWidth="1"/>
    <col min="13316" max="13316" width="75.85546875" style="2" customWidth="1"/>
    <col min="13317" max="13317" width="10.42578125" style="2" customWidth="1"/>
    <col min="13318" max="13318" width="10.5703125" style="2" customWidth="1"/>
    <col min="13319" max="13319" width="10.7109375" style="2" customWidth="1"/>
    <col min="13320" max="13320" width="10.5703125" style="2" customWidth="1"/>
    <col min="13321" max="13568" width="9.140625" style="2"/>
    <col min="13569" max="13569" width="6.42578125" style="2" customWidth="1"/>
    <col min="13570" max="13570" width="14.28515625" style="2" customWidth="1"/>
    <col min="13571" max="13571" width="7.140625" style="2" customWidth="1"/>
    <col min="13572" max="13572" width="75.85546875" style="2" customWidth="1"/>
    <col min="13573" max="13573" width="10.42578125" style="2" customWidth="1"/>
    <col min="13574" max="13574" width="10.5703125" style="2" customWidth="1"/>
    <col min="13575" max="13575" width="10.7109375" style="2" customWidth="1"/>
    <col min="13576" max="13576" width="10.5703125" style="2" customWidth="1"/>
    <col min="13577" max="13824" width="9.140625" style="2"/>
    <col min="13825" max="13825" width="6.42578125" style="2" customWidth="1"/>
    <col min="13826" max="13826" width="14.28515625" style="2" customWidth="1"/>
    <col min="13827" max="13827" width="7.140625" style="2" customWidth="1"/>
    <col min="13828" max="13828" width="75.85546875" style="2" customWidth="1"/>
    <col min="13829" max="13829" width="10.42578125" style="2" customWidth="1"/>
    <col min="13830" max="13830" width="10.5703125" style="2" customWidth="1"/>
    <col min="13831" max="13831" width="10.7109375" style="2" customWidth="1"/>
    <col min="13832" max="13832" width="10.5703125" style="2" customWidth="1"/>
    <col min="13833" max="14080" width="9.140625" style="2"/>
    <col min="14081" max="14081" width="6.42578125" style="2" customWidth="1"/>
    <col min="14082" max="14082" width="14.28515625" style="2" customWidth="1"/>
    <col min="14083" max="14083" width="7.140625" style="2" customWidth="1"/>
    <col min="14084" max="14084" width="75.85546875" style="2" customWidth="1"/>
    <col min="14085" max="14085" width="10.42578125" style="2" customWidth="1"/>
    <col min="14086" max="14086" width="10.5703125" style="2" customWidth="1"/>
    <col min="14087" max="14087" width="10.7109375" style="2" customWidth="1"/>
    <col min="14088" max="14088" width="10.5703125" style="2" customWidth="1"/>
    <col min="14089" max="14336" width="9.140625" style="2"/>
    <col min="14337" max="14337" width="6.42578125" style="2" customWidth="1"/>
    <col min="14338" max="14338" width="14.28515625" style="2" customWidth="1"/>
    <col min="14339" max="14339" width="7.140625" style="2" customWidth="1"/>
    <col min="14340" max="14340" width="75.85546875" style="2" customWidth="1"/>
    <col min="14341" max="14341" width="10.42578125" style="2" customWidth="1"/>
    <col min="14342" max="14342" width="10.5703125" style="2" customWidth="1"/>
    <col min="14343" max="14343" width="10.7109375" style="2" customWidth="1"/>
    <col min="14344" max="14344" width="10.5703125" style="2" customWidth="1"/>
    <col min="14345" max="14592" width="9.140625" style="2"/>
    <col min="14593" max="14593" width="6.42578125" style="2" customWidth="1"/>
    <col min="14594" max="14594" width="14.28515625" style="2" customWidth="1"/>
    <col min="14595" max="14595" width="7.140625" style="2" customWidth="1"/>
    <col min="14596" max="14596" width="75.85546875" style="2" customWidth="1"/>
    <col min="14597" max="14597" width="10.42578125" style="2" customWidth="1"/>
    <col min="14598" max="14598" width="10.5703125" style="2" customWidth="1"/>
    <col min="14599" max="14599" width="10.7109375" style="2" customWidth="1"/>
    <col min="14600" max="14600" width="10.5703125" style="2" customWidth="1"/>
    <col min="14601" max="14848" width="9.140625" style="2"/>
    <col min="14849" max="14849" width="6.42578125" style="2" customWidth="1"/>
    <col min="14850" max="14850" width="14.28515625" style="2" customWidth="1"/>
    <col min="14851" max="14851" width="7.140625" style="2" customWidth="1"/>
    <col min="14852" max="14852" width="75.85546875" style="2" customWidth="1"/>
    <col min="14853" max="14853" width="10.42578125" style="2" customWidth="1"/>
    <col min="14854" max="14854" width="10.5703125" style="2" customWidth="1"/>
    <col min="14855" max="14855" width="10.7109375" style="2" customWidth="1"/>
    <col min="14856" max="14856" width="10.5703125" style="2" customWidth="1"/>
    <col min="14857" max="15104" width="9.140625" style="2"/>
    <col min="15105" max="15105" width="6.42578125" style="2" customWidth="1"/>
    <col min="15106" max="15106" width="14.28515625" style="2" customWidth="1"/>
    <col min="15107" max="15107" width="7.140625" style="2" customWidth="1"/>
    <col min="15108" max="15108" width="75.85546875" style="2" customWidth="1"/>
    <col min="15109" max="15109" width="10.42578125" style="2" customWidth="1"/>
    <col min="15110" max="15110" width="10.5703125" style="2" customWidth="1"/>
    <col min="15111" max="15111" width="10.7109375" style="2" customWidth="1"/>
    <col min="15112" max="15112" width="10.5703125" style="2" customWidth="1"/>
    <col min="15113" max="15360" width="9.140625" style="2"/>
    <col min="15361" max="15361" width="6.42578125" style="2" customWidth="1"/>
    <col min="15362" max="15362" width="14.28515625" style="2" customWidth="1"/>
    <col min="15363" max="15363" width="7.140625" style="2" customWidth="1"/>
    <col min="15364" max="15364" width="75.85546875" style="2" customWidth="1"/>
    <col min="15365" max="15365" width="10.42578125" style="2" customWidth="1"/>
    <col min="15366" max="15366" width="10.5703125" style="2" customWidth="1"/>
    <col min="15367" max="15367" width="10.7109375" style="2" customWidth="1"/>
    <col min="15368" max="15368" width="10.5703125" style="2" customWidth="1"/>
    <col min="15369" max="15616" width="9.140625" style="2"/>
    <col min="15617" max="15617" width="6.42578125" style="2" customWidth="1"/>
    <col min="15618" max="15618" width="14.28515625" style="2" customWidth="1"/>
    <col min="15619" max="15619" width="7.140625" style="2" customWidth="1"/>
    <col min="15620" max="15620" width="75.85546875" style="2" customWidth="1"/>
    <col min="15621" max="15621" width="10.42578125" style="2" customWidth="1"/>
    <col min="15622" max="15622" width="10.5703125" style="2" customWidth="1"/>
    <col min="15623" max="15623" width="10.7109375" style="2" customWidth="1"/>
    <col min="15624" max="15624" width="10.5703125" style="2" customWidth="1"/>
    <col min="15625" max="15872" width="9.140625" style="2"/>
    <col min="15873" max="15873" width="6.42578125" style="2" customWidth="1"/>
    <col min="15874" max="15874" width="14.28515625" style="2" customWidth="1"/>
    <col min="15875" max="15875" width="7.140625" style="2" customWidth="1"/>
    <col min="15876" max="15876" width="75.85546875" style="2" customWidth="1"/>
    <col min="15877" max="15877" width="10.42578125" style="2" customWidth="1"/>
    <col min="15878" max="15878" width="10.5703125" style="2" customWidth="1"/>
    <col min="15879" max="15879" width="10.7109375" style="2" customWidth="1"/>
    <col min="15880" max="15880" width="10.5703125" style="2" customWidth="1"/>
    <col min="15881" max="16128" width="9.140625" style="2"/>
    <col min="16129" max="16129" width="6.42578125" style="2" customWidth="1"/>
    <col min="16130" max="16130" width="14.28515625" style="2" customWidth="1"/>
    <col min="16131" max="16131" width="7.140625" style="2" customWidth="1"/>
    <col min="16132" max="16132" width="75.85546875" style="2" customWidth="1"/>
    <col min="16133" max="16133" width="10.42578125" style="2" customWidth="1"/>
    <col min="16134" max="16134" width="10.5703125" style="2" customWidth="1"/>
    <col min="16135" max="16135" width="10.7109375" style="2" customWidth="1"/>
    <col min="16136" max="16136" width="10.5703125" style="2" customWidth="1"/>
    <col min="16137" max="16384" width="9.140625" style="2"/>
  </cols>
  <sheetData>
    <row r="1" spans="1:8" x14ac:dyDescent="0.2">
      <c r="A1" s="1"/>
      <c r="B1" s="1"/>
      <c r="C1" s="1"/>
      <c r="D1" s="1"/>
      <c r="E1" s="1"/>
      <c r="F1" s="1"/>
      <c r="G1" s="407" t="s">
        <v>1315</v>
      </c>
      <c r="H1" s="407"/>
    </row>
    <row r="2" spans="1:8" s="4" customFormat="1" ht="25.5" customHeight="1" x14ac:dyDescent="0.2">
      <c r="A2" s="6" t="s">
        <v>348</v>
      </c>
      <c r="B2" s="6"/>
      <c r="C2" s="6"/>
      <c r="D2" s="318" t="s">
        <v>1</v>
      </c>
      <c r="E2" s="318"/>
      <c r="F2" s="318"/>
      <c r="G2" s="318"/>
      <c r="H2" s="6"/>
    </row>
    <row r="3" spans="1:8" s="4" customFormat="1" x14ac:dyDescent="0.2">
      <c r="A3" s="6"/>
      <c r="B3" s="6"/>
      <c r="C3" s="6"/>
      <c r="D3" s="6"/>
      <c r="E3" s="7" t="s">
        <v>4</v>
      </c>
      <c r="F3" s="318" t="s">
        <v>5</v>
      </c>
      <c r="G3" s="318"/>
      <c r="H3" s="318"/>
    </row>
    <row r="4" spans="1:8" s="4" customFormat="1" ht="12" x14ac:dyDescent="0.2">
      <c r="A4" s="6"/>
      <c r="B4" s="6"/>
      <c r="C4" s="6"/>
      <c r="D4" s="6"/>
      <c r="E4" s="6"/>
      <c r="F4" s="6"/>
      <c r="G4" s="6"/>
      <c r="H4" s="6"/>
    </row>
    <row r="5" spans="1:8" s="4" customFormat="1" ht="15.75" x14ac:dyDescent="0.2">
      <c r="A5" s="6"/>
      <c r="B5" s="6"/>
      <c r="C5" s="6"/>
      <c r="D5" s="150" t="s">
        <v>1316</v>
      </c>
      <c r="E5" s="408" t="s">
        <v>1640</v>
      </c>
      <c r="F5" s="408"/>
      <c r="G5" s="408"/>
      <c r="H5" s="408"/>
    </row>
    <row r="6" spans="1:8" s="4" customFormat="1" x14ac:dyDescent="0.2">
      <c r="A6" s="6"/>
      <c r="B6" s="6"/>
      <c r="C6" s="6"/>
      <c r="D6" s="409" t="s">
        <v>1317</v>
      </c>
      <c r="E6" s="409"/>
      <c r="F6" s="6"/>
      <c r="G6" s="6"/>
      <c r="H6" s="6"/>
    </row>
    <row r="7" spans="1:8" s="4" customFormat="1" ht="12" x14ac:dyDescent="0.2">
      <c r="A7" s="6"/>
      <c r="B7" s="6"/>
      <c r="C7" s="6"/>
      <c r="D7" s="8"/>
      <c r="E7" s="8"/>
      <c r="F7" s="6"/>
      <c r="G7" s="6"/>
      <c r="H7" s="6"/>
    </row>
    <row r="8" spans="1:8" s="4" customFormat="1" x14ac:dyDescent="0.2">
      <c r="A8" s="6"/>
      <c r="B8" s="7" t="s">
        <v>7</v>
      </c>
      <c r="C8" s="7"/>
      <c r="D8" s="318" t="s">
        <v>1638</v>
      </c>
      <c r="E8" s="318"/>
      <c r="F8" s="318"/>
      <c r="G8" s="318"/>
      <c r="H8" s="6"/>
    </row>
    <row r="9" spans="1:8" s="4" customFormat="1" x14ac:dyDescent="0.2">
      <c r="A9" s="6" t="s">
        <v>349</v>
      </c>
      <c r="B9" s="6"/>
      <c r="C9" s="6"/>
      <c r="D9" s="318" t="s">
        <v>3</v>
      </c>
      <c r="E9" s="318"/>
      <c r="F9" s="318"/>
      <c r="G9" s="318"/>
      <c r="H9" s="6"/>
    </row>
    <row r="10" spans="1:8" s="4" customFormat="1" x14ac:dyDescent="0.2">
      <c r="A10" s="6" t="s">
        <v>9</v>
      </c>
      <c r="B10" s="6"/>
      <c r="C10" s="6"/>
      <c r="D10" s="318" t="s">
        <v>10</v>
      </c>
      <c r="E10" s="318"/>
      <c r="F10" s="318"/>
      <c r="G10" s="318"/>
      <c r="H10" s="6"/>
    </row>
    <row r="12" spans="1:8" s="4" customFormat="1" x14ac:dyDescent="0.2">
      <c r="A12" s="400" t="s">
        <v>1318</v>
      </c>
      <c r="B12" s="400"/>
      <c r="C12" s="400"/>
      <c r="D12" s="400"/>
      <c r="E12" s="400"/>
      <c r="F12" s="400"/>
      <c r="G12" s="400"/>
      <c r="H12" s="1" t="s">
        <v>1319</v>
      </c>
    </row>
    <row r="13" spans="1:8" ht="23.25" customHeight="1" x14ac:dyDescent="0.2">
      <c r="A13" s="311" t="s">
        <v>12</v>
      </c>
      <c r="B13" s="401" t="s">
        <v>1320</v>
      </c>
      <c r="C13" s="403" t="s">
        <v>1321</v>
      </c>
      <c r="D13" s="311" t="s">
        <v>1322</v>
      </c>
      <c r="E13" s="311" t="s">
        <v>15</v>
      </c>
      <c r="F13" s="311" t="s">
        <v>1323</v>
      </c>
      <c r="G13" s="405" t="s">
        <v>1121</v>
      </c>
      <c r="H13" s="406"/>
    </row>
    <row r="14" spans="1:8" x14ac:dyDescent="0.2">
      <c r="A14" s="312"/>
      <c r="B14" s="402"/>
      <c r="C14" s="404"/>
      <c r="D14" s="312"/>
      <c r="E14" s="312"/>
      <c r="F14" s="312"/>
      <c r="G14" s="12" t="s">
        <v>1324</v>
      </c>
      <c r="H14" s="12" t="s">
        <v>1325</v>
      </c>
    </row>
    <row r="15" spans="1:8" x14ac:dyDescent="0.2">
      <c r="A15" s="11">
        <v>1</v>
      </c>
      <c r="B15" s="393">
        <v>2</v>
      </c>
      <c r="C15" s="394"/>
      <c r="D15" s="12">
        <v>3</v>
      </c>
      <c r="E15" s="12">
        <v>4</v>
      </c>
      <c r="F15" s="12">
        <v>5</v>
      </c>
      <c r="G15" s="12">
        <v>6</v>
      </c>
      <c r="H15" s="12">
        <v>7</v>
      </c>
    </row>
    <row r="16" spans="1:8" x14ac:dyDescent="0.2">
      <c r="A16" s="395"/>
      <c r="B16" s="396"/>
      <c r="C16" s="396"/>
      <c r="D16" s="396"/>
      <c r="E16" s="396"/>
      <c r="F16" s="396"/>
      <c r="G16" s="396"/>
      <c r="H16" s="397"/>
    </row>
    <row r="17" spans="1:8" ht="14.25" x14ac:dyDescent="0.2">
      <c r="A17" s="151"/>
      <c r="B17" s="152"/>
      <c r="C17" s="152"/>
      <c r="D17" s="153" t="s">
        <v>1326</v>
      </c>
      <c r="E17" s="398"/>
      <c r="F17" s="398"/>
      <c r="G17" s="398"/>
      <c r="H17" s="399"/>
    </row>
    <row r="18" spans="1:8" ht="14.25" x14ac:dyDescent="0.2">
      <c r="A18" s="151"/>
      <c r="B18" s="152"/>
      <c r="C18" s="152"/>
      <c r="D18" s="153" t="s">
        <v>1327</v>
      </c>
      <c r="E18" s="398"/>
      <c r="F18" s="398"/>
      <c r="G18" s="398"/>
      <c r="H18" s="399"/>
    </row>
    <row r="19" spans="1:8" x14ac:dyDescent="0.2">
      <c r="A19" s="13" t="s">
        <v>19</v>
      </c>
      <c r="B19" s="154" t="s">
        <v>1328</v>
      </c>
      <c r="C19" s="155" t="s">
        <v>1329</v>
      </c>
      <c r="D19" s="156" t="s">
        <v>392</v>
      </c>
      <c r="E19" s="14" t="s">
        <v>379</v>
      </c>
      <c r="F19" s="16">
        <v>17.116408799999999</v>
      </c>
      <c r="G19" s="157">
        <v>2630</v>
      </c>
      <c r="H19" s="157">
        <v>45016.160000000003</v>
      </c>
    </row>
    <row r="20" spans="1:8" x14ac:dyDescent="0.2">
      <c r="A20" s="13" t="s">
        <v>23</v>
      </c>
      <c r="B20" s="154" t="s">
        <v>1330</v>
      </c>
      <c r="C20" s="155" t="s">
        <v>1331</v>
      </c>
      <c r="D20" s="156" t="s">
        <v>378</v>
      </c>
      <c r="E20" s="14" t="s">
        <v>379</v>
      </c>
      <c r="F20" s="16">
        <v>7.5649182000000001</v>
      </c>
      <c r="G20" s="157">
        <v>4818</v>
      </c>
      <c r="H20" s="157">
        <v>36447.78</v>
      </c>
    </row>
    <row r="21" spans="1:8" x14ac:dyDescent="0.2">
      <c r="A21" s="13" t="s">
        <v>26</v>
      </c>
      <c r="B21" s="154" t="s">
        <v>1332</v>
      </c>
      <c r="C21" s="155" t="s">
        <v>1333</v>
      </c>
      <c r="D21" s="156" t="s">
        <v>634</v>
      </c>
      <c r="E21" s="14" t="s">
        <v>379</v>
      </c>
      <c r="F21" s="16">
        <v>3.8759999999999999</v>
      </c>
      <c r="G21" s="157">
        <v>4285</v>
      </c>
      <c r="H21" s="157">
        <v>16608.66</v>
      </c>
    </row>
    <row r="22" spans="1:8" x14ac:dyDescent="0.2">
      <c r="A22" s="13" t="s">
        <v>30</v>
      </c>
      <c r="B22" s="154" t="s">
        <v>1334</v>
      </c>
      <c r="C22" s="155" t="s">
        <v>1335</v>
      </c>
      <c r="D22" s="156" t="s">
        <v>389</v>
      </c>
      <c r="E22" s="14" t="s">
        <v>379</v>
      </c>
      <c r="F22" s="16">
        <v>49.805898900000003</v>
      </c>
      <c r="G22" s="157">
        <v>198</v>
      </c>
      <c r="H22" s="157">
        <v>9861.57</v>
      </c>
    </row>
    <row r="23" spans="1:8" x14ac:dyDescent="0.2">
      <c r="A23" s="13" t="s">
        <v>33</v>
      </c>
      <c r="B23" s="154" t="s">
        <v>1336</v>
      </c>
      <c r="C23" s="155" t="s">
        <v>1337</v>
      </c>
      <c r="D23" s="156" t="s">
        <v>384</v>
      </c>
      <c r="E23" s="14" t="s">
        <v>379</v>
      </c>
      <c r="F23" s="16">
        <v>175.63822500000001</v>
      </c>
      <c r="G23" s="157">
        <v>53</v>
      </c>
      <c r="H23" s="157">
        <v>9308.83</v>
      </c>
    </row>
    <row r="24" spans="1:8" x14ac:dyDescent="0.2">
      <c r="A24" s="13" t="s">
        <v>36</v>
      </c>
      <c r="B24" s="154" t="s">
        <v>1338</v>
      </c>
      <c r="C24" s="155" t="s">
        <v>1339</v>
      </c>
      <c r="D24" s="156" t="s">
        <v>799</v>
      </c>
      <c r="E24" s="14" t="s">
        <v>379</v>
      </c>
      <c r="F24" s="16">
        <v>39.952500000000001</v>
      </c>
      <c r="G24" s="157">
        <v>15</v>
      </c>
      <c r="H24" s="157">
        <v>599.29</v>
      </c>
    </row>
    <row r="25" spans="1:8" ht="25.5" x14ac:dyDescent="0.2">
      <c r="A25" s="13" t="s">
        <v>39</v>
      </c>
      <c r="B25" s="154" t="s">
        <v>1340</v>
      </c>
      <c r="C25" s="155" t="s">
        <v>1341</v>
      </c>
      <c r="D25" s="156" t="s">
        <v>631</v>
      </c>
      <c r="E25" s="14" t="s">
        <v>379</v>
      </c>
      <c r="F25" s="16">
        <v>0.08</v>
      </c>
      <c r="G25" s="157">
        <v>5182</v>
      </c>
      <c r="H25" s="157">
        <v>414.56</v>
      </c>
    </row>
    <row r="26" spans="1:8" x14ac:dyDescent="0.2">
      <c r="A26" s="13" t="s">
        <v>42</v>
      </c>
      <c r="B26" s="154" t="s">
        <v>1342</v>
      </c>
      <c r="C26" s="155" t="s">
        <v>1343</v>
      </c>
      <c r="D26" s="156" t="s">
        <v>647</v>
      </c>
      <c r="E26" s="14" t="s">
        <v>379</v>
      </c>
      <c r="F26" s="16">
        <v>4.0283439000000003</v>
      </c>
      <c r="G26" s="157">
        <v>61</v>
      </c>
      <c r="H26" s="157">
        <v>245.73</v>
      </c>
    </row>
    <row r="27" spans="1:8" x14ac:dyDescent="0.2">
      <c r="A27" s="13" t="s">
        <v>46</v>
      </c>
      <c r="B27" s="154" t="s">
        <v>1344</v>
      </c>
      <c r="C27" s="155" t="s">
        <v>1345</v>
      </c>
      <c r="D27" s="156" t="s">
        <v>982</v>
      </c>
      <c r="E27" s="14" t="s">
        <v>379</v>
      </c>
      <c r="F27" s="16">
        <v>1.3440000000000001</v>
      </c>
      <c r="G27" s="157">
        <v>145</v>
      </c>
      <c r="H27" s="157">
        <v>194.88</v>
      </c>
    </row>
    <row r="28" spans="1:8" x14ac:dyDescent="0.2">
      <c r="A28" s="13" t="s">
        <v>50</v>
      </c>
      <c r="B28" s="154" t="s">
        <v>1346</v>
      </c>
      <c r="C28" s="155" t="s">
        <v>1347</v>
      </c>
      <c r="D28" s="156" t="s">
        <v>460</v>
      </c>
      <c r="E28" s="14" t="s">
        <v>379</v>
      </c>
      <c r="F28" s="16">
        <v>9.9276499999999999</v>
      </c>
      <c r="G28" s="157">
        <v>19</v>
      </c>
      <c r="H28" s="157">
        <v>188.63</v>
      </c>
    </row>
    <row r="29" spans="1:8" x14ac:dyDescent="0.2">
      <c r="A29" s="13" t="s">
        <v>54</v>
      </c>
      <c r="B29" s="154" t="s">
        <v>1348</v>
      </c>
      <c r="C29" s="155" t="s">
        <v>1349</v>
      </c>
      <c r="D29" s="156" t="s">
        <v>608</v>
      </c>
      <c r="E29" s="14" t="s">
        <v>379</v>
      </c>
      <c r="F29" s="16">
        <v>5.94</v>
      </c>
      <c r="G29" s="157">
        <v>25</v>
      </c>
      <c r="H29" s="157">
        <v>148.5</v>
      </c>
    </row>
    <row r="30" spans="1:8" x14ac:dyDescent="0.2">
      <c r="A30" s="13" t="s">
        <v>57</v>
      </c>
      <c r="B30" s="154" t="s">
        <v>1350</v>
      </c>
      <c r="C30" s="155" t="s">
        <v>1351</v>
      </c>
      <c r="D30" s="156" t="s">
        <v>474</v>
      </c>
      <c r="E30" s="14" t="s">
        <v>379</v>
      </c>
      <c r="F30" s="16">
        <v>1.69</v>
      </c>
      <c r="G30" s="157">
        <v>33</v>
      </c>
      <c r="H30" s="157">
        <v>55.77</v>
      </c>
    </row>
    <row r="31" spans="1:8" x14ac:dyDescent="0.2">
      <c r="A31" s="13" t="s">
        <v>60</v>
      </c>
      <c r="B31" s="154" t="s">
        <v>1352</v>
      </c>
      <c r="C31" s="155" t="s">
        <v>1353</v>
      </c>
      <c r="D31" s="156" t="s">
        <v>975</v>
      </c>
      <c r="E31" s="14" t="s">
        <v>379</v>
      </c>
      <c r="F31" s="16">
        <v>1.2E-2</v>
      </c>
      <c r="G31" s="157">
        <v>4426</v>
      </c>
      <c r="H31" s="157">
        <v>53.11</v>
      </c>
    </row>
    <row r="32" spans="1:8" x14ac:dyDescent="0.2">
      <c r="A32" s="13" t="s">
        <v>64</v>
      </c>
      <c r="B32" s="154" t="s">
        <v>1354</v>
      </c>
      <c r="C32" s="155" t="s">
        <v>1355</v>
      </c>
      <c r="D32" s="156" t="s">
        <v>457</v>
      </c>
      <c r="E32" s="14" t="s">
        <v>379</v>
      </c>
      <c r="F32" s="16">
        <v>1.9675</v>
      </c>
      <c r="G32" s="157">
        <v>16</v>
      </c>
      <c r="H32" s="157">
        <v>31.48</v>
      </c>
    </row>
    <row r="33" spans="1:8" x14ac:dyDescent="0.2">
      <c r="A33" s="13" t="s">
        <v>66</v>
      </c>
      <c r="B33" s="154" t="s">
        <v>1356</v>
      </c>
      <c r="C33" s="155" t="s">
        <v>1357</v>
      </c>
      <c r="D33" s="156" t="s">
        <v>995</v>
      </c>
      <c r="E33" s="14" t="s">
        <v>379</v>
      </c>
      <c r="F33" s="16">
        <v>1.2E-2</v>
      </c>
      <c r="G33" s="157">
        <v>2087</v>
      </c>
      <c r="H33" s="157">
        <v>25.04</v>
      </c>
    </row>
    <row r="34" spans="1:8" x14ac:dyDescent="0.2">
      <c r="A34" s="13" t="s">
        <v>69</v>
      </c>
      <c r="B34" s="154" t="s">
        <v>1358</v>
      </c>
      <c r="C34" s="155" t="s">
        <v>1359</v>
      </c>
      <c r="D34" s="156" t="s">
        <v>453</v>
      </c>
      <c r="E34" s="14" t="s">
        <v>379</v>
      </c>
      <c r="F34" s="16">
        <v>0.63734999999999997</v>
      </c>
      <c r="G34" s="157">
        <v>14</v>
      </c>
      <c r="H34" s="157">
        <v>8.92</v>
      </c>
    </row>
    <row r="35" spans="1:8" x14ac:dyDescent="0.2">
      <c r="A35" s="13" t="s">
        <v>72</v>
      </c>
      <c r="B35" s="154" t="s">
        <v>1360</v>
      </c>
      <c r="C35" s="155" t="s">
        <v>1361</v>
      </c>
      <c r="D35" s="156" t="s">
        <v>978</v>
      </c>
      <c r="E35" s="14" t="s">
        <v>379</v>
      </c>
      <c r="F35" s="16">
        <v>1.2E-2</v>
      </c>
      <c r="G35" s="157">
        <v>29</v>
      </c>
      <c r="H35" s="157">
        <v>0.35</v>
      </c>
    </row>
    <row r="36" spans="1:8" x14ac:dyDescent="0.2">
      <c r="A36" s="158"/>
      <c r="B36" s="159"/>
      <c r="C36" s="160"/>
      <c r="D36" s="161" t="s">
        <v>1362</v>
      </c>
      <c r="E36" s="162" t="s">
        <v>1319</v>
      </c>
      <c r="F36" s="163"/>
      <c r="G36" s="163"/>
      <c r="H36" s="164">
        <v>119209</v>
      </c>
    </row>
    <row r="37" spans="1:8" x14ac:dyDescent="0.2">
      <c r="A37" s="158"/>
      <c r="B37" s="159"/>
      <c r="C37" s="160"/>
      <c r="D37" s="161" t="s">
        <v>1363</v>
      </c>
      <c r="E37" s="162" t="s">
        <v>1319</v>
      </c>
      <c r="F37" s="163"/>
      <c r="G37" s="163"/>
      <c r="H37" s="164">
        <v>49188</v>
      </c>
    </row>
    <row r="38" spans="1:8" x14ac:dyDescent="0.2">
      <c r="A38" s="165"/>
      <c r="B38" s="166"/>
      <c r="C38" s="166"/>
      <c r="D38" s="167"/>
      <c r="E38" s="168"/>
      <c r="F38" s="169"/>
      <c r="G38" s="170"/>
      <c r="H38" s="171"/>
    </row>
    <row r="39" spans="1:8" ht="14.25" x14ac:dyDescent="0.2">
      <c r="A39" s="151"/>
      <c r="B39" s="152"/>
      <c r="C39" s="152"/>
      <c r="D39" s="153" t="s">
        <v>1364</v>
      </c>
      <c r="E39" s="398"/>
      <c r="F39" s="398"/>
      <c r="G39" s="398"/>
      <c r="H39" s="399"/>
    </row>
    <row r="40" spans="1:8" ht="25.5" x14ac:dyDescent="0.2">
      <c r="A40" s="13" t="s">
        <v>19</v>
      </c>
      <c r="B40" s="154" t="s">
        <v>20</v>
      </c>
      <c r="C40" s="155" t="s">
        <v>1365</v>
      </c>
      <c r="D40" s="156" t="s">
        <v>21</v>
      </c>
      <c r="E40" s="14" t="s">
        <v>22</v>
      </c>
      <c r="F40" s="16">
        <v>180.6</v>
      </c>
      <c r="G40" s="157">
        <v>42033</v>
      </c>
      <c r="H40" s="157">
        <v>7591159.7999999998</v>
      </c>
    </row>
    <row r="41" spans="1:8" ht="25.5" x14ac:dyDescent="0.2">
      <c r="A41" s="13" t="s">
        <v>23</v>
      </c>
      <c r="B41" s="154" t="s">
        <v>24</v>
      </c>
      <c r="C41" s="155" t="s">
        <v>1366</v>
      </c>
      <c r="D41" s="156" t="s">
        <v>25</v>
      </c>
      <c r="E41" s="14" t="s">
        <v>22</v>
      </c>
      <c r="F41" s="16">
        <v>966</v>
      </c>
      <c r="G41" s="157">
        <v>3442</v>
      </c>
      <c r="H41" s="157">
        <v>3324972</v>
      </c>
    </row>
    <row r="42" spans="1:8" ht="38.25" x14ac:dyDescent="0.2">
      <c r="A42" s="13" t="s">
        <v>26</v>
      </c>
      <c r="B42" s="154" t="s">
        <v>27</v>
      </c>
      <c r="C42" s="155" t="s">
        <v>1367</v>
      </c>
      <c r="D42" s="156" t="s">
        <v>28</v>
      </c>
      <c r="E42" s="14" t="s">
        <v>29</v>
      </c>
      <c r="F42" s="16">
        <v>2</v>
      </c>
      <c r="G42" s="157">
        <v>434738</v>
      </c>
      <c r="H42" s="157">
        <v>869476</v>
      </c>
    </row>
    <row r="43" spans="1:8" ht="25.5" x14ac:dyDescent="0.2">
      <c r="A43" s="13" t="s">
        <v>30</v>
      </c>
      <c r="B43" s="154" t="s">
        <v>31</v>
      </c>
      <c r="C43" s="155" t="s">
        <v>1368</v>
      </c>
      <c r="D43" s="156" t="s">
        <v>32</v>
      </c>
      <c r="E43" s="14" t="s">
        <v>29</v>
      </c>
      <c r="F43" s="16">
        <v>22</v>
      </c>
      <c r="G43" s="157">
        <v>38524</v>
      </c>
      <c r="H43" s="157">
        <v>847528</v>
      </c>
    </row>
    <row r="44" spans="1:8" ht="25.5" x14ac:dyDescent="0.2">
      <c r="A44" s="13" t="s">
        <v>33</v>
      </c>
      <c r="B44" s="154" t="s">
        <v>34</v>
      </c>
      <c r="C44" s="155" t="s">
        <v>1369</v>
      </c>
      <c r="D44" s="156" t="s">
        <v>35</v>
      </c>
      <c r="E44" s="14" t="s">
        <v>22</v>
      </c>
      <c r="F44" s="16">
        <v>157.80000000000001</v>
      </c>
      <c r="G44" s="157">
        <v>4257</v>
      </c>
      <c r="H44" s="157">
        <v>671754.6</v>
      </c>
    </row>
    <row r="45" spans="1:8" ht="51" x14ac:dyDescent="0.2">
      <c r="A45" s="13" t="s">
        <v>36</v>
      </c>
      <c r="B45" s="154" t="s">
        <v>37</v>
      </c>
      <c r="C45" s="155" t="s">
        <v>1370</v>
      </c>
      <c r="D45" s="156" t="s">
        <v>38</v>
      </c>
      <c r="E45" s="14" t="s">
        <v>22</v>
      </c>
      <c r="F45" s="16">
        <v>60.5</v>
      </c>
      <c r="G45" s="157">
        <v>8829</v>
      </c>
      <c r="H45" s="157">
        <v>534154.5</v>
      </c>
    </row>
    <row r="46" spans="1:8" ht="25.5" x14ac:dyDescent="0.2">
      <c r="A46" s="13" t="s">
        <v>39</v>
      </c>
      <c r="B46" s="154" t="s">
        <v>40</v>
      </c>
      <c r="C46" s="155" t="s">
        <v>1371</v>
      </c>
      <c r="D46" s="156" t="s">
        <v>41</v>
      </c>
      <c r="E46" s="14" t="s">
        <v>29</v>
      </c>
      <c r="F46" s="16">
        <v>2</v>
      </c>
      <c r="G46" s="157">
        <v>256674</v>
      </c>
      <c r="H46" s="157">
        <v>513348</v>
      </c>
    </row>
    <row r="47" spans="1:8" x14ac:dyDescent="0.2">
      <c r="A47" s="13" t="s">
        <v>42</v>
      </c>
      <c r="B47" s="154" t="s">
        <v>43</v>
      </c>
      <c r="C47" s="155" t="s">
        <v>1372</v>
      </c>
      <c r="D47" s="156" t="s">
        <v>44</v>
      </c>
      <c r="E47" s="14" t="s">
        <v>45</v>
      </c>
      <c r="F47" s="16">
        <v>300</v>
      </c>
      <c r="G47" s="157">
        <v>1474.51</v>
      </c>
      <c r="H47" s="157">
        <v>442353</v>
      </c>
    </row>
    <row r="48" spans="1:8" ht="25.5" x14ac:dyDescent="0.2">
      <c r="A48" s="13" t="s">
        <v>46</v>
      </c>
      <c r="B48" s="154" t="s">
        <v>47</v>
      </c>
      <c r="C48" s="155"/>
      <c r="D48" s="156" t="s">
        <v>48</v>
      </c>
      <c r="E48" s="14" t="s">
        <v>49</v>
      </c>
      <c r="F48" s="16">
        <v>5</v>
      </c>
      <c r="G48" s="157">
        <v>81391</v>
      </c>
      <c r="H48" s="157">
        <v>406955</v>
      </c>
    </row>
    <row r="49" spans="1:8" x14ac:dyDescent="0.2">
      <c r="A49" s="13" t="s">
        <v>50</v>
      </c>
      <c r="B49" s="154" t="s">
        <v>51</v>
      </c>
      <c r="C49" s="155" t="s">
        <v>1373</v>
      </c>
      <c r="D49" s="156" t="s">
        <v>52</v>
      </c>
      <c r="E49" s="14" t="s">
        <v>53</v>
      </c>
      <c r="F49" s="16">
        <v>450</v>
      </c>
      <c r="G49" s="157">
        <v>655</v>
      </c>
      <c r="H49" s="157">
        <v>294750</v>
      </c>
    </row>
    <row r="50" spans="1:8" x14ac:dyDescent="0.2">
      <c r="A50" s="13" t="s">
        <v>54</v>
      </c>
      <c r="B50" s="154" t="s">
        <v>55</v>
      </c>
      <c r="C50" s="155" t="s">
        <v>1374</v>
      </c>
      <c r="D50" s="156" t="s">
        <v>56</v>
      </c>
      <c r="E50" s="14" t="s">
        <v>49</v>
      </c>
      <c r="F50" s="16">
        <v>26</v>
      </c>
      <c r="G50" s="157">
        <v>8289</v>
      </c>
      <c r="H50" s="157">
        <v>215514</v>
      </c>
    </row>
    <row r="51" spans="1:8" ht="25.5" x14ac:dyDescent="0.2">
      <c r="A51" s="13" t="s">
        <v>57</v>
      </c>
      <c r="B51" s="154" t="s">
        <v>58</v>
      </c>
      <c r="C51" s="155" t="s">
        <v>1375</v>
      </c>
      <c r="D51" s="156" t="s">
        <v>59</v>
      </c>
      <c r="E51" s="14" t="s">
        <v>49</v>
      </c>
      <c r="F51" s="16">
        <v>22</v>
      </c>
      <c r="G51" s="157">
        <v>7926</v>
      </c>
      <c r="H51" s="157">
        <v>174372</v>
      </c>
    </row>
    <row r="52" spans="1:8" ht="25.5" x14ac:dyDescent="0.2">
      <c r="A52" s="13" t="s">
        <v>60</v>
      </c>
      <c r="B52" s="154" t="s">
        <v>61</v>
      </c>
      <c r="C52" s="155" t="s">
        <v>1376</v>
      </c>
      <c r="D52" s="156" t="s">
        <v>62</v>
      </c>
      <c r="E52" s="14" t="s">
        <v>63</v>
      </c>
      <c r="F52" s="16">
        <v>0.11890000000000001</v>
      </c>
      <c r="G52" s="157">
        <v>1398189.36</v>
      </c>
      <c r="H52" s="157">
        <v>166244.71</v>
      </c>
    </row>
    <row r="53" spans="1:8" x14ac:dyDescent="0.2">
      <c r="A53" s="13" t="s">
        <v>64</v>
      </c>
      <c r="B53" s="154" t="s">
        <v>47</v>
      </c>
      <c r="C53" s="155"/>
      <c r="D53" s="156" t="s">
        <v>65</v>
      </c>
      <c r="E53" s="14" t="s">
        <v>49</v>
      </c>
      <c r="F53" s="16">
        <v>2</v>
      </c>
      <c r="G53" s="157">
        <v>81391</v>
      </c>
      <c r="H53" s="157">
        <v>162782</v>
      </c>
    </row>
    <row r="54" spans="1:8" ht="38.25" x14ac:dyDescent="0.2">
      <c r="A54" s="13" t="s">
        <v>66</v>
      </c>
      <c r="B54" s="154" t="s">
        <v>67</v>
      </c>
      <c r="C54" s="155" t="s">
        <v>1377</v>
      </c>
      <c r="D54" s="156" t="s">
        <v>68</v>
      </c>
      <c r="E54" s="14" t="s">
        <v>49</v>
      </c>
      <c r="F54" s="16">
        <v>4</v>
      </c>
      <c r="G54" s="157">
        <v>35343</v>
      </c>
      <c r="H54" s="157">
        <v>141372</v>
      </c>
    </row>
    <row r="55" spans="1:8" x14ac:dyDescent="0.2">
      <c r="A55" s="13" t="s">
        <v>69</v>
      </c>
      <c r="B55" s="154" t="s">
        <v>70</v>
      </c>
      <c r="C55" s="155"/>
      <c r="D55" s="156" t="s">
        <v>71</v>
      </c>
      <c r="E55" s="14" t="s">
        <v>22</v>
      </c>
      <c r="F55" s="16">
        <v>6.6</v>
      </c>
      <c r="G55" s="157">
        <v>21263</v>
      </c>
      <c r="H55" s="157">
        <v>140335.79999999999</v>
      </c>
    </row>
    <row r="56" spans="1:8" ht="25.5" x14ac:dyDescent="0.2">
      <c r="A56" s="13" t="s">
        <v>72</v>
      </c>
      <c r="B56" s="154" t="s">
        <v>73</v>
      </c>
      <c r="C56" s="155"/>
      <c r="D56" s="156" t="s">
        <v>74</v>
      </c>
      <c r="E56" s="14" t="s">
        <v>49</v>
      </c>
      <c r="F56" s="16">
        <v>3</v>
      </c>
      <c r="G56" s="157">
        <v>40709</v>
      </c>
      <c r="H56" s="157">
        <v>122127</v>
      </c>
    </row>
    <row r="57" spans="1:8" x14ac:dyDescent="0.2">
      <c r="A57" s="13" t="s">
        <v>75</v>
      </c>
      <c r="B57" s="154" t="s">
        <v>76</v>
      </c>
      <c r="C57" s="155" t="s">
        <v>1378</v>
      </c>
      <c r="D57" s="156" t="s">
        <v>77</v>
      </c>
      <c r="E57" s="14" t="s">
        <v>63</v>
      </c>
      <c r="F57" s="16">
        <v>0.1925386</v>
      </c>
      <c r="G57" s="157">
        <v>499537</v>
      </c>
      <c r="H57" s="157">
        <v>96180.15</v>
      </c>
    </row>
    <row r="58" spans="1:8" x14ac:dyDescent="0.2">
      <c r="A58" s="13" t="s">
        <v>78</v>
      </c>
      <c r="B58" s="154" t="s">
        <v>79</v>
      </c>
      <c r="C58" s="155" t="s">
        <v>1379</v>
      </c>
      <c r="D58" s="156" t="s">
        <v>80</v>
      </c>
      <c r="E58" s="14" t="s">
        <v>53</v>
      </c>
      <c r="F58" s="16">
        <v>201.91046</v>
      </c>
      <c r="G58" s="157">
        <v>446</v>
      </c>
      <c r="H58" s="157">
        <v>90052.07</v>
      </c>
    </row>
    <row r="59" spans="1:8" ht="25.5" x14ac:dyDescent="0.2">
      <c r="A59" s="13" t="s">
        <v>81</v>
      </c>
      <c r="B59" s="154" t="s">
        <v>82</v>
      </c>
      <c r="C59" s="155" t="s">
        <v>1380</v>
      </c>
      <c r="D59" s="156" t="s">
        <v>83</v>
      </c>
      <c r="E59" s="14" t="s">
        <v>63</v>
      </c>
      <c r="F59" s="16">
        <v>6.1699999999999998E-2</v>
      </c>
      <c r="G59" s="157">
        <v>1398189.36</v>
      </c>
      <c r="H59" s="157">
        <v>86268.28</v>
      </c>
    </row>
    <row r="60" spans="1:8" x14ac:dyDescent="0.2">
      <c r="A60" s="13" t="s">
        <v>84</v>
      </c>
      <c r="B60" s="154" t="s">
        <v>85</v>
      </c>
      <c r="C60" s="155"/>
      <c r="D60" s="156" t="s">
        <v>86</v>
      </c>
      <c r="E60" s="14" t="s">
        <v>49</v>
      </c>
      <c r="F60" s="16">
        <v>4</v>
      </c>
      <c r="G60" s="157">
        <v>19361</v>
      </c>
      <c r="H60" s="157">
        <v>77444</v>
      </c>
    </row>
    <row r="61" spans="1:8" ht="25.5" x14ac:dyDescent="0.2">
      <c r="A61" s="13" t="s">
        <v>87</v>
      </c>
      <c r="B61" s="154" t="s">
        <v>88</v>
      </c>
      <c r="C61" s="155"/>
      <c r="D61" s="156" t="s">
        <v>89</v>
      </c>
      <c r="E61" s="14" t="s">
        <v>49</v>
      </c>
      <c r="F61" s="16">
        <v>4</v>
      </c>
      <c r="G61" s="157">
        <v>19231</v>
      </c>
      <c r="H61" s="157">
        <v>76924</v>
      </c>
    </row>
    <row r="62" spans="1:8" ht="25.5" x14ac:dyDescent="0.2">
      <c r="A62" s="13" t="s">
        <v>90</v>
      </c>
      <c r="B62" s="154" t="s">
        <v>91</v>
      </c>
      <c r="C62" s="155"/>
      <c r="D62" s="156" t="s">
        <v>92</v>
      </c>
      <c r="E62" s="14" t="s">
        <v>49</v>
      </c>
      <c r="F62" s="16">
        <v>2</v>
      </c>
      <c r="G62" s="157">
        <v>34420</v>
      </c>
      <c r="H62" s="157">
        <v>68840</v>
      </c>
    </row>
    <row r="63" spans="1:8" ht="25.5" x14ac:dyDescent="0.2">
      <c r="A63" s="13" t="s">
        <v>93</v>
      </c>
      <c r="B63" s="154" t="s">
        <v>94</v>
      </c>
      <c r="C63" s="155" t="s">
        <v>1381</v>
      </c>
      <c r="D63" s="156" t="s">
        <v>95</v>
      </c>
      <c r="E63" s="14" t="s">
        <v>49</v>
      </c>
      <c r="F63" s="16">
        <v>5</v>
      </c>
      <c r="G63" s="157">
        <v>11851</v>
      </c>
      <c r="H63" s="157">
        <v>59255</v>
      </c>
    </row>
    <row r="64" spans="1:8" x14ac:dyDescent="0.2">
      <c r="A64" s="13" t="s">
        <v>96</v>
      </c>
      <c r="B64" s="154" t="s">
        <v>97</v>
      </c>
      <c r="C64" s="155"/>
      <c r="D64" s="156" t="s">
        <v>98</v>
      </c>
      <c r="E64" s="14" t="s">
        <v>29</v>
      </c>
      <c r="F64" s="16">
        <v>3</v>
      </c>
      <c r="G64" s="157">
        <v>19290</v>
      </c>
      <c r="H64" s="157">
        <v>57870</v>
      </c>
    </row>
    <row r="65" spans="1:8" x14ac:dyDescent="0.2">
      <c r="A65" s="13" t="s">
        <v>99</v>
      </c>
      <c r="B65" s="154" t="s">
        <v>100</v>
      </c>
      <c r="C65" s="155"/>
      <c r="D65" s="156" t="s">
        <v>101</v>
      </c>
      <c r="E65" s="14" t="s">
        <v>49</v>
      </c>
      <c r="F65" s="16">
        <v>2</v>
      </c>
      <c r="G65" s="157">
        <v>28422</v>
      </c>
      <c r="H65" s="157">
        <v>56844</v>
      </c>
    </row>
    <row r="66" spans="1:8" x14ac:dyDescent="0.2">
      <c r="A66" s="13" t="s">
        <v>102</v>
      </c>
      <c r="B66" s="154" t="s">
        <v>103</v>
      </c>
      <c r="C66" s="155"/>
      <c r="D66" s="156" t="s">
        <v>104</v>
      </c>
      <c r="E66" s="14" t="s">
        <v>22</v>
      </c>
      <c r="F66" s="16">
        <v>1.62</v>
      </c>
      <c r="G66" s="157">
        <v>33051</v>
      </c>
      <c r="H66" s="157">
        <v>53542.62</v>
      </c>
    </row>
    <row r="67" spans="1:8" x14ac:dyDescent="0.2">
      <c r="A67" s="13" t="s">
        <v>105</v>
      </c>
      <c r="B67" s="154" t="s">
        <v>70</v>
      </c>
      <c r="C67" s="155"/>
      <c r="D67" s="156" t="s">
        <v>106</v>
      </c>
      <c r="E67" s="14" t="s">
        <v>22</v>
      </c>
      <c r="F67" s="16">
        <v>2.5</v>
      </c>
      <c r="G67" s="157">
        <v>21263</v>
      </c>
      <c r="H67" s="157">
        <v>53157.5</v>
      </c>
    </row>
    <row r="68" spans="1:8" x14ac:dyDescent="0.2">
      <c r="A68" s="13" t="s">
        <v>107</v>
      </c>
      <c r="B68" s="154" t="s">
        <v>108</v>
      </c>
      <c r="C68" s="155" t="s">
        <v>1382</v>
      </c>
      <c r="D68" s="156" t="s">
        <v>109</v>
      </c>
      <c r="E68" s="14" t="s">
        <v>49</v>
      </c>
      <c r="F68" s="16">
        <v>85</v>
      </c>
      <c r="G68" s="157">
        <v>613</v>
      </c>
      <c r="H68" s="157">
        <v>52105</v>
      </c>
    </row>
    <row r="69" spans="1:8" ht="25.5" x14ac:dyDescent="0.2">
      <c r="A69" s="13" t="s">
        <v>110</v>
      </c>
      <c r="B69" s="154" t="s">
        <v>111</v>
      </c>
      <c r="C69" s="155" t="s">
        <v>1383</v>
      </c>
      <c r="D69" s="156" t="s">
        <v>112</v>
      </c>
      <c r="E69" s="14" t="s">
        <v>29</v>
      </c>
      <c r="F69" s="16">
        <v>1</v>
      </c>
      <c r="G69" s="157">
        <v>48740</v>
      </c>
      <c r="H69" s="157">
        <v>48740</v>
      </c>
    </row>
    <row r="70" spans="1:8" ht="38.25" x14ac:dyDescent="0.2">
      <c r="A70" s="13" t="s">
        <v>113</v>
      </c>
      <c r="B70" s="154" t="s">
        <v>114</v>
      </c>
      <c r="C70" s="155" t="s">
        <v>1384</v>
      </c>
      <c r="D70" s="156" t="s">
        <v>115</v>
      </c>
      <c r="E70" s="14" t="s">
        <v>49</v>
      </c>
      <c r="F70" s="16">
        <v>2</v>
      </c>
      <c r="G70" s="157">
        <v>24224</v>
      </c>
      <c r="H70" s="157">
        <v>48448</v>
      </c>
    </row>
    <row r="71" spans="1:8" ht="51" x14ac:dyDescent="0.2">
      <c r="A71" s="13" t="s">
        <v>116</v>
      </c>
      <c r="B71" s="154" t="s">
        <v>117</v>
      </c>
      <c r="C71" s="155" t="s">
        <v>1385</v>
      </c>
      <c r="D71" s="156" t="s">
        <v>118</v>
      </c>
      <c r="E71" s="14" t="s">
        <v>45</v>
      </c>
      <c r="F71" s="16">
        <v>300</v>
      </c>
      <c r="G71" s="157">
        <v>158</v>
      </c>
      <c r="H71" s="157">
        <v>47400</v>
      </c>
    </row>
    <row r="72" spans="1:8" ht="25.5" x14ac:dyDescent="0.2">
      <c r="A72" s="13" t="s">
        <v>119</v>
      </c>
      <c r="B72" s="154" t="s">
        <v>120</v>
      </c>
      <c r="C72" s="155" t="s">
        <v>1386</v>
      </c>
      <c r="D72" s="156" t="s">
        <v>121</v>
      </c>
      <c r="E72" s="14" t="s">
        <v>63</v>
      </c>
      <c r="F72" s="16">
        <v>0.18559999999999999</v>
      </c>
      <c r="G72" s="157">
        <v>253431.59</v>
      </c>
      <c r="H72" s="157">
        <v>47036.9</v>
      </c>
    </row>
    <row r="73" spans="1:8" ht="25.5" x14ac:dyDescent="0.2">
      <c r="A73" s="13" t="s">
        <v>122</v>
      </c>
      <c r="B73" s="154" t="s">
        <v>123</v>
      </c>
      <c r="C73" s="155"/>
      <c r="D73" s="156" t="s">
        <v>124</v>
      </c>
      <c r="E73" s="14" t="s">
        <v>49</v>
      </c>
      <c r="F73" s="16">
        <v>1</v>
      </c>
      <c r="G73" s="157">
        <v>40712</v>
      </c>
      <c r="H73" s="157">
        <v>40712</v>
      </c>
    </row>
    <row r="74" spans="1:8" ht="25.5" x14ac:dyDescent="0.2">
      <c r="A74" s="13" t="s">
        <v>125</v>
      </c>
      <c r="B74" s="154" t="s">
        <v>73</v>
      </c>
      <c r="C74" s="155"/>
      <c r="D74" s="156" t="s">
        <v>126</v>
      </c>
      <c r="E74" s="14" t="s">
        <v>49</v>
      </c>
      <c r="F74" s="16">
        <v>1</v>
      </c>
      <c r="G74" s="157">
        <v>40709</v>
      </c>
      <c r="H74" s="157">
        <v>40709</v>
      </c>
    </row>
    <row r="75" spans="1:8" ht="25.5" x14ac:dyDescent="0.2">
      <c r="A75" s="13" t="s">
        <v>127</v>
      </c>
      <c r="B75" s="154" t="s">
        <v>73</v>
      </c>
      <c r="C75" s="155"/>
      <c r="D75" s="156" t="s">
        <v>128</v>
      </c>
      <c r="E75" s="14" t="s">
        <v>49</v>
      </c>
      <c r="F75" s="16">
        <v>1</v>
      </c>
      <c r="G75" s="157">
        <v>40709</v>
      </c>
      <c r="H75" s="157">
        <v>40709</v>
      </c>
    </row>
    <row r="76" spans="1:8" x14ac:dyDescent="0.2">
      <c r="A76" s="13" t="s">
        <v>129</v>
      </c>
      <c r="B76" s="154" t="s">
        <v>130</v>
      </c>
      <c r="C76" s="155" t="s">
        <v>1387</v>
      </c>
      <c r="D76" s="156" t="s">
        <v>131</v>
      </c>
      <c r="E76" s="14" t="s">
        <v>53</v>
      </c>
      <c r="F76" s="16">
        <v>9.7704599999999999</v>
      </c>
      <c r="G76" s="157">
        <v>4136</v>
      </c>
      <c r="H76" s="157">
        <v>40410.620000000003</v>
      </c>
    </row>
    <row r="77" spans="1:8" x14ac:dyDescent="0.2">
      <c r="A77" s="13" t="s">
        <v>132</v>
      </c>
      <c r="B77" s="154" t="s">
        <v>97</v>
      </c>
      <c r="C77" s="155"/>
      <c r="D77" s="156" t="s">
        <v>133</v>
      </c>
      <c r="E77" s="14" t="s">
        <v>29</v>
      </c>
      <c r="F77" s="16">
        <v>2</v>
      </c>
      <c r="G77" s="157">
        <v>19290</v>
      </c>
      <c r="H77" s="157">
        <v>38580</v>
      </c>
    </row>
    <row r="78" spans="1:8" ht="25.5" x14ac:dyDescent="0.2">
      <c r="A78" s="13" t="s">
        <v>134</v>
      </c>
      <c r="B78" s="154" t="s">
        <v>88</v>
      </c>
      <c r="C78" s="155"/>
      <c r="D78" s="156" t="s">
        <v>135</v>
      </c>
      <c r="E78" s="14" t="s">
        <v>49</v>
      </c>
      <c r="F78" s="16">
        <v>2</v>
      </c>
      <c r="G78" s="157">
        <v>19231</v>
      </c>
      <c r="H78" s="157">
        <v>38462</v>
      </c>
    </row>
    <row r="79" spans="1:8" x14ac:dyDescent="0.2">
      <c r="A79" s="13" t="s">
        <v>136</v>
      </c>
      <c r="B79" s="154" t="s">
        <v>137</v>
      </c>
      <c r="C79" s="155" t="s">
        <v>1388</v>
      </c>
      <c r="D79" s="156" t="s">
        <v>138</v>
      </c>
      <c r="E79" s="14" t="s">
        <v>139</v>
      </c>
      <c r="F79" s="16">
        <v>8.25</v>
      </c>
      <c r="G79" s="157">
        <v>3969</v>
      </c>
      <c r="H79" s="157">
        <v>32744.25</v>
      </c>
    </row>
    <row r="80" spans="1:8" x14ac:dyDescent="0.2">
      <c r="A80" s="13" t="s">
        <v>140</v>
      </c>
      <c r="B80" s="154" t="s">
        <v>141</v>
      </c>
      <c r="C80" s="155" t="s">
        <v>1389</v>
      </c>
      <c r="D80" s="156" t="s">
        <v>142</v>
      </c>
      <c r="E80" s="14" t="s">
        <v>49</v>
      </c>
      <c r="F80" s="16">
        <v>2</v>
      </c>
      <c r="G80" s="157">
        <v>15847</v>
      </c>
      <c r="H80" s="157">
        <v>31694</v>
      </c>
    </row>
    <row r="81" spans="1:8" x14ac:dyDescent="0.2">
      <c r="A81" s="13" t="s">
        <v>143</v>
      </c>
      <c r="B81" s="154" t="s">
        <v>70</v>
      </c>
      <c r="C81" s="155"/>
      <c r="D81" s="156" t="s">
        <v>144</v>
      </c>
      <c r="E81" s="14" t="s">
        <v>22</v>
      </c>
      <c r="F81" s="16">
        <v>1.44</v>
      </c>
      <c r="G81" s="157">
        <v>21263</v>
      </c>
      <c r="H81" s="157">
        <v>30618.720000000001</v>
      </c>
    </row>
    <row r="82" spans="1:8" ht="25.5" x14ac:dyDescent="0.2">
      <c r="A82" s="13" t="s">
        <v>145</v>
      </c>
      <c r="B82" s="154" t="s">
        <v>146</v>
      </c>
      <c r="C82" s="155" t="s">
        <v>1390</v>
      </c>
      <c r="D82" s="156" t="s">
        <v>147</v>
      </c>
      <c r="E82" s="14" t="s">
        <v>29</v>
      </c>
      <c r="F82" s="16">
        <v>1</v>
      </c>
      <c r="G82" s="157">
        <v>30553</v>
      </c>
      <c r="H82" s="157">
        <v>30553</v>
      </c>
    </row>
    <row r="83" spans="1:8" x14ac:dyDescent="0.2">
      <c r="A83" s="13" t="s">
        <v>148</v>
      </c>
      <c r="B83" s="154" t="s">
        <v>149</v>
      </c>
      <c r="C83" s="155" t="s">
        <v>1391</v>
      </c>
      <c r="D83" s="156" t="s">
        <v>150</v>
      </c>
      <c r="E83" s="14" t="s">
        <v>63</v>
      </c>
      <c r="F83" s="16">
        <v>1.20243E-2</v>
      </c>
      <c r="G83" s="157">
        <v>2403158</v>
      </c>
      <c r="H83" s="157">
        <v>28896.29</v>
      </c>
    </row>
    <row r="84" spans="1:8" ht="25.5" x14ac:dyDescent="0.2">
      <c r="A84" s="13" t="s">
        <v>151</v>
      </c>
      <c r="B84" s="154" t="s">
        <v>152</v>
      </c>
      <c r="C84" s="155" t="s">
        <v>1392</v>
      </c>
      <c r="D84" s="156" t="s">
        <v>153</v>
      </c>
      <c r="E84" s="14" t="s">
        <v>49</v>
      </c>
      <c r="F84" s="16">
        <v>5</v>
      </c>
      <c r="G84" s="157">
        <v>5063</v>
      </c>
      <c r="H84" s="157">
        <v>25315</v>
      </c>
    </row>
    <row r="85" spans="1:8" ht="25.5" x14ac:dyDescent="0.2">
      <c r="A85" s="13" t="s">
        <v>154</v>
      </c>
      <c r="B85" s="154" t="s">
        <v>155</v>
      </c>
      <c r="C85" s="155" t="s">
        <v>1393</v>
      </c>
      <c r="D85" s="156" t="s">
        <v>156</v>
      </c>
      <c r="E85" s="14" t="s">
        <v>49</v>
      </c>
      <c r="F85" s="16">
        <v>4</v>
      </c>
      <c r="G85" s="157">
        <v>5747</v>
      </c>
      <c r="H85" s="157">
        <v>22988</v>
      </c>
    </row>
    <row r="86" spans="1:8" ht="25.5" x14ac:dyDescent="0.2">
      <c r="A86" s="13" t="s">
        <v>157</v>
      </c>
      <c r="B86" s="154" t="s">
        <v>158</v>
      </c>
      <c r="C86" s="155" t="s">
        <v>1394</v>
      </c>
      <c r="D86" s="156" t="s">
        <v>159</v>
      </c>
      <c r="E86" s="14" t="s">
        <v>22</v>
      </c>
      <c r="F86" s="16">
        <v>7.4</v>
      </c>
      <c r="G86" s="157">
        <v>3012</v>
      </c>
      <c r="H86" s="157">
        <v>22288.799999999999</v>
      </c>
    </row>
    <row r="87" spans="1:8" x14ac:dyDescent="0.2">
      <c r="A87" s="13" t="s">
        <v>160</v>
      </c>
      <c r="B87" s="154" t="s">
        <v>161</v>
      </c>
      <c r="C87" s="155" t="s">
        <v>1395</v>
      </c>
      <c r="D87" s="156" t="s">
        <v>162</v>
      </c>
      <c r="E87" s="14" t="s">
        <v>49</v>
      </c>
      <c r="F87" s="16">
        <v>12</v>
      </c>
      <c r="G87" s="157">
        <v>1755</v>
      </c>
      <c r="H87" s="157">
        <v>21060</v>
      </c>
    </row>
    <row r="88" spans="1:8" ht="25.5" x14ac:dyDescent="0.2">
      <c r="A88" s="13" t="s">
        <v>163</v>
      </c>
      <c r="B88" s="154" t="s">
        <v>164</v>
      </c>
      <c r="C88" s="155" t="s">
        <v>1396</v>
      </c>
      <c r="D88" s="156" t="s">
        <v>165</v>
      </c>
      <c r="E88" s="14" t="s">
        <v>49</v>
      </c>
      <c r="F88" s="16">
        <v>3</v>
      </c>
      <c r="G88" s="157">
        <v>6855</v>
      </c>
      <c r="H88" s="157">
        <v>20565</v>
      </c>
    </row>
    <row r="89" spans="1:8" ht="25.5" x14ac:dyDescent="0.2">
      <c r="A89" s="13" t="s">
        <v>166</v>
      </c>
      <c r="B89" s="154" t="s">
        <v>167</v>
      </c>
      <c r="C89" s="155" t="s">
        <v>1397</v>
      </c>
      <c r="D89" s="156" t="s">
        <v>168</v>
      </c>
      <c r="E89" s="14" t="s">
        <v>169</v>
      </c>
      <c r="F89" s="16">
        <v>14.3</v>
      </c>
      <c r="G89" s="157">
        <v>1363</v>
      </c>
      <c r="H89" s="157">
        <v>19490.900000000001</v>
      </c>
    </row>
    <row r="90" spans="1:8" x14ac:dyDescent="0.2">
      <c r="A90" s="13" t="s">
        <v>170</v>
      </c>
      <c r="B90" s="154" t="s">
        <v>171</v>
      </c>
      <c r="C90" s="155" t="s">
        <v>1398</v>
      </c>
      <c r="D90" s="156" t="s">
        <v>172</v>
      </c>
      <c r="E90" s="14" t="s">
        <v>63</v>
      </c>
      <c r="F90" s="16">
        <v>3.644E-2</v>
      </c>
      <c r="G90" s="157">
        <v>526696</v>
      </c>
      <c r="H90" s="157">
        <v>19192.8</v>
      </c>
    </row>
    <row r="91" spans="1:8" x14ac:dyDescent="0.2">
      <c r="A91" s="13" t="s">
        <v>173</v>
      </c>
      <c r="B91" s="154" t="s">
        <v>174</v>
      </c>
      <c r="C91" s="155"/>
      <c r="D91" s="156" t="s">
        <v>175</v>
      </c>
      <c r="E91" s="14" t="s">
        <v>22</v>
      </c>
      <c r="F91" s="16">
        <v>0.6</v>
      </c>
      <c r="G91" s="157">
        <v>30369</v>
      </c>
      <c r="H91" s="157">
        <v>18221.400000000001</v>
      </c>
    </row>
    <row r="92" spans="1:8" x14ac:dyDescent="0.2">
      <c r="A92" s="13" t="s">
        <v>176</v>
      </c>
      <c r="B92" s="154" t="s">
        <v>103</v>
      </c>
      <c r="C92" s="155"/>
      <c r="D92" s="156" t="s">
        <v>177</v>
      </c>
      <c r="E92" s="14" t="s">
        <v>22</v>
      </c>
      <c r="F92" s="16">
        <v>0.54</v>
      </c>
      <c r="G92" s="157">
        <v>33051</v>
      </c>
      <c r="H92" s="157">
        <v>17847.54</v>
      </c>
    </row>
    <row r="93" spans="1:8" x14ac:dyDescent="0.2">
      <c r="A93" s="13" t="s">
        <v>178</v>
      </c>
      <c r="B93" s="154" t="s">
        <v>179</v>
      </c>
      <c r="C93" s="155"/>
      <c r="D93" s="156" t="s">
        <v>180</v>
      </c>
      <c r="E93" s="14" t="s">
        <v>49</v>
      </c>
      <c r="F93" s="16">
        <v>2</v>
      </c>
      <c r="G93" s="157">
        <v>8421</v>
      </c>
      <c r="H93" s="157">
        <v>16842</v>
      </c>
    </row>
    <row r="94" spans="1:8" x14ac:dyDescent="0.2">
      <c r="A94" s="13" t="s">
        <v>181</v>
      </c>
      <c r="B94" s="154" t="s">
        <v>174</v>
      </c>
      <c r="C94" s="155"/>
      <c r="D94" s="156" t="s">
        <v>182</v>
      </c>
      <c r="E94" s="14" t="s">
        <v>22</v>
      </c>
      <c r="F94" s="16">
        <v>0.52</v>
      </c>
      <c r="G94" s="157">
        <v>30369</v>
      </c>
      <c r="H94" s="157">
        <v>15791.88</v>
      </c>
    </row>
    <row r="95" spans="1:8" ht="25.5" x14ac:dyDescent="0.2">
      <c r="A95" s="13" t="s">
        <v>183</v>
      </c>
      <c r="B95" s="154" t="s">
        <v>184</v>
      </c>
      <c r="C95" s="155" t="s">
        <v>1399</v>
      </c>
      <c r="D95" s="156" t="s">
        <v>185</v>
      </c>
      <c r="E95" s="14" t="s">
        <v>53</v>
      </c>
      <c r="F95" s="16">
        <v>32.76</v>
      </c>
      <c r="G95" s="157">
        <v>479</v>
      </c>
      <c r="H95" s="157">
        <v>15692.04</v>
      </c>
    </row>
    <row r="96" spans="1:8" ht="25.5" x14ac:dyDescent="0.2">
      <c r="A96" s="13" t="s">
        <v>186</v>
      </c>
      <c r="B96" s="154" t="s">
        <v>187</v>
      </c>
      <c r="C96" s="155" t="s">
        <v>1400</v>
      </c>
      <c r="D96" s="156" t="s">
        <v>188</v>
      </c>
      <c r="E96" s="14" t="s">
        <v>22</v>
      </c>
      <c r="F96" s="16">
        <v>5.0199999999999996</v>
      </c>
      <c r="G96" s="157">
        <v>2957</v>
      </c>
      <c r="H96" s="157">
        <v>14844.14</v>
      </c>
    </row>
    <row r="97" spans="1:8" x14ac:dyDescent="0.2">
      <c r="A97" s="13" t="s">
        <v>189</v>
      </c>
      <c r="B97" s="154" t="s">
        <v>190</v>
      </c>
      <c r="C97" s="155"/>
      <c r="D97" s="156" t="s">
        <v>191</v>
      </c>
      <c r="E97" s="14" t="s">
        <v>49</v>
      </c>
      <c r="F97" s="16">
        <v>2</v>
      </c>
      <c r="G97" s="157">
        <v>7205</v>
      </c>
      <c r="H97" s="157">
        <v>14410</v>
      </c>
    </row>
    <row r="98" spans="1:8" ht="25.5" x14ac:dyDescent="0.2">
      <c r="A98" s="13" t="s">
        <v>192</v>
      </c>
      <c r="B98" s="154" t="s">
        <v>193</v>
      </c>
      <c r="C98" s="155" t="s">
        <v>1401</v>
      </c>
      <c r="D98" s="156" t="s">
        <v>194</v>
      </c>
      <c r="E98" s="14" t="s">
        <v>49</v>
      </c>
      <c r="F98" s="16">
        <v>1</v>
      </c>
      <c r="G98" s="157">
        <v>14142</v>
      </c>
      <c r="H98" s="157">
        <v>14142</v>
      </c>
    </row>
    <row r="99" spans="1:8" x14ac:dyDescent="0.2">
      <c r="A99" s="13" t="s">
        <v>195</v>
      </c>
      <c r="B99" s="154" t="s">
        <v>196</v>
      </c>
      <c r="C99" s="155" t="s">
        <v>1402</v>
      </c>
      <c r="D99" s="156" t="s">
        <v>197</v>
      </c>
      <c r="E99" s="14" t="s">
        <v>53</v>
      </c>
      <c r="F99" s="16">
        <v>41.675842000000003</v>
      </c>
      <c r="G99" s="157">
        <v>339</v>
      </c>
      <c r="H99" s="157">
        <v>14128.11</v>
      </c>
    </row>
    <row r="100" spans="1:8" ht="25.5" x14ac:dyDescent="0.2">
      <c r="A100" s="13" t="s">
        <v>198</v>
      </c>
      <c r="B100" s="154" t="s">
        <v>199</v>
      </c>
      <c r="C100" s="155" t="s">
        <v>1403</v>
      </c>
      <c r="D100" s="156" t="s">
        <v>200</v>
      </c>
      <c r="E100" s="14" t="s">
        <v>63</v>
      </c>
      <c r="F100" s="16">
        <v>6.0609999999999997E-2</v>
      </c>
      <c r="G100" s="157">
        <v>223304.32000000001</v>
      </c>
      <c r="H100" s="157">
        <v>13534.47</v>
      </c>
    </row>
    <row r="101" spans="1:8" x14ac:dyDescent="0.2">
      <c r="A101" s="13" t="s">
        <v>201</v>
      </c>
      <c r="B101" s="154" t="s">
        <v>103</v>
      </c>
      <c r="C101" s="155"/>
      <c r="D101" s="156" t="s">
        <v>202</v>
      </c>
      <c r="E101" s="14" t="s">
        <v>22</v>
      </c>
      <c r="F101" s="16">
        <v>0.4</v>
      </c>
      <c r="G101" s="157">
        <v>33051</v>
      </c>
      <c r="H101" s="157">
        <v>13220.4</v>
      </c>
    </row>
    <row r="102" spans="1:8" x14ac:dyDescent="0.2">
      <c r="A102" s="13" t="s">
        <v>203</v>
      </c>
      <c r="B102" s="154" t="s">
        <v>204</v>
      </c>
      <c r="C102" s="155"/>
      <c r="D102" s="156" t="s">
        <v>205</v>
      </c>
      <c r="E102" s="14" t="s">
        <v>49</v>
      </c>
      <c r="F102" s="16">
        <v>2</v>
      </c>
      <c r="G102" s="157">
        <v>5874</v>
      </c>
      <c r="H102" s="157">
        <v>11748</v>
      </c>
    </row>
    <row r="103" spans="1:8" x14ac:dyDescent="0.2">
      <c r="A103" s="13" t="s">
        <v>206</v>
      </c>
      <c r="B103" s="154" t="s">
        <v>207</v>
      </c>
      <c r="C103" s="155" t="s">
        <v>1404</v>
      </c>
      <c r="D103" s="156" t="s">
        <v>208</v>
      </c>
      <c r="E103" s="14" t="s">
        <v>45</v>
      </c>
      <c r="F103" s="16">
        <v>300</v>
      </c>
      <c r="G103" s="157">
        <v>32</v>
      </c>
      <c r="H103" s="157">
        <v>9600</v>
      </c>
    </row>
    <row r="104" spans="1:8" ht="25.5" x14ac:dyDescent="0.2">
      <c r="A104" s="13" t="s">
        <v>209</v>
      </c>
      <c r="B104" s="154" t="s">
        <v>210</v>
      </c>
      <c r="C104" s="155" t="s">
        <v>1405</v>
      </c>
      <c r="D104" s="156" t="s">
        <v>211</v>
      </c>
      <c r="E104" s="14" t="s">
        <v>49</v>
      </c>
      <c r="F104" s="16">
        <v>1</v>
      </c>
      <c r="G104" s="157">
        <v>8579</v>
      </c>
      <c r="H104" s="157">
        <v>8579</v>
      </c>
    </row>
    <row r="105" spans="1:8" x14ac:dyDescent="0.2">
      <c r="A105" s="13" t="s">
        <v>212</v>
      </c>
      <c r="B105" s="154" t="s">
        <v>213</v>
      </c>
      <c r="C105" s="155" t="s">
        <v>1406</v>
      </c>
      <c r="D105" s="156" t="s">
        <v>214</v>
      </c>
      <c r="E105" s="14" t="s">
        <v>63</v>
      </c>
      <c r="F105" s="16">
        <v>1.023E-2</v>
      </c>
      <c r="G105" s="157">
        <v>547505</v>
      </c>
      <c r="H105" s="157">
        <v>5600.98</v>
      </c>
    </row>
    <row r="106" spans="1:8" ht="38.25" x14ac:dyDescent="0.2">
      <c r="A106" s="13" t="s">
        <v>215</v>
      </c>
      <c r="B106" s="154" t="s">
        <v>216</v>
      </c>
      <c r="C106" s="155" t="s">
        <v>1407</v>
      </c>
      <c r="D106" s="156" t="s">
        <v>217</v>
      </c>
      <c r="E106" s="14" t="s">
        <v>218</v>
      </c>
      <c r="F106" s="16">
        <v>1.86</v>
      </c>
      <c r="G106" s="157">
        <v>2641.22</v>
      </c>
      <c r="H106" s="157">
        <v>4912.67</v>
      </c>
    </row>
    <row r="107" spans="1:8" x14ac:dyDescent="0.2">
      <c r="A107" s="13" t="s">
        <v>219</v>
      </c>
      <c r="B107" s="154" t="s">
        <v>220</v>
      </c>
      <c r="C107" s="155" t="s">
        <v>1408</v>
      </c>
      <c r="D107" s="156" t="s">
        <v>221</v>
      </c>
      <c r="E107" s="14" t="s">
        <v>63</v>
      </c>
      <c r="F107" s="16">
        <v>1.0800000000000001E-2</v>
      </c>
      <c r="G107" s="157">
        <v>432332</v>
      </c>
      <c r="H107" s="157">
        <v>4669.1899999999996</v>
      </c>
    </row>
    <row r="108" spans="1:8" x14ac:dyDescent="0.2">
      <c r="A108" s="13" t="s">
        <v>222</v>
      </c>
      <c r="B108" s="154" t="s">
        <v>223</v>
      </c>
      <c r="C108" s="155" t="s">
        <v>1409</v>
      </c>
      <c r="D108" s="156" t="s">
        <v>224</v>
      </c>
      <c r="E108" s="14" t="s">
        <v>63</v>
      </c>
      <c r="F108" s="16">
        <v>2.0915110000000001E-2</v>
      </c>
      <c r="G108" s="157">
        <v>206086</v>
      </c>
      <c r="H108" s="157">
        <v>4310.3100000000004</v>
      </c>
    </row>
    <row r="109" spans="1:8" x14ac:dyDescent="0.2">
      <c r="A109" s="13" t="s">
        <v>225</v>
      </c>
      <c r="B109" s="154" t="s">
        <v>226</v>
      </c>
      <c r="C109" s="155" t="s">
        <v>1410</v>
      </c>
      <c r="D109" s="156" t="s">
        <v>227</v>
      </c>
      <c r="E109" s="14" t="s">
        <v>49</v>
      </c>
      <c r="F109" s="16">
        <v>33</v>
      </c>
      <c r="G109" s="157">
        <v>122</v>
      </c>
      <c r="H109" s="157">
        <v>4026</v>
      </c>
    </row>
    <row r="110" spans="1:8" ht="25.5" x14ac:dyDescent="0.2">
      <c r="A110" s="13" t="s">
        <v>228</v>
      </c>
      <c r="B110" s="154" t="s">
        <v>229</v>
      </c>
      <c r="C110" s="155" t="s">
        <v>1411</v>
      </c>
      <c r="D110" s="156" t="s">
        <v>230</v>
      </c>
      <c r="E110" s="14" t="s">
        <v>49</v>
      </c>
      <c r="F110" s="16">
        <v>1</v>
      </c>
      <c r="G110" s="157">
        <v>3963</v>
      </c>
      <c r="H110" s="157">
        <v>3963</v>
      </c>
    </row>
    <row r="111" spans="1:8" x14ac:dyDescent="0.2">
      <c r="A111" s="13" t="s">
        <v>231</v>
      </c>
      <c r="B111" s="154" t="s">
        <v>232</v>
      </c>
      <c r="C111" s="155" t="s">
        <v>1412</v>
      </c>
      <c r="D111" s="156" t="s">
        <v>233</v>
      </c>
      <c r="E111" s="14" t="s">
        <v>234</v>
      </c>
      <c r="F111" s="16">
        <v>1.353</v>
      </c>
      <c r="G111" s="157">
        <v>2807</v>
      </c>
      <c r="H111" s="157">
        <v>3797.87</v>
      </c>
    </row>
    <row r="112" spans="1:8" x14ac:dyDescent="0.2">
      <c r="A112" s="13" t="s">
        <v>235</v>
      </c>
      <c r="B112" s="154" t="s">
        <v>236</v>
      </c>
      <c r="C112" s="155" t="s">
        <v>1413</v>
      </c>
      <c r="D112" s="156" t="s">
        <v>237</v>
      </c>
      <c r="E112" s="14" t="s">
        <v>49</v>
      </c>
      <c r="F112" s="16">
        <v>1</v>
      </c>
      <c r="G112" s="157">
        <v>3458</v>
      </c>
      <c r="H112" s="157">
        <v>3458</v>
      </c>
    </row>
    <row r="113" spans="1:8" x14ac:dyDescent="0.2">
      <c r="A113" s="13" t="s">
        <v>238</v>
      </c>
      <c r="B113" s="154" t="s">
        <v>239</v>
      </c>
      <c r="C113" s="155"/>
      <c r="D113" s="156" t="s">
        <v>240</v>
      </c>
      <c r="E113" s="14" t="s">
        <v>22</v>
      </c>
      <c r="F113" s="16">
        <v>0.09</v>
      </c>
      <c r="G113" s="157">
        <v>38161</v>
      </c>
      <c r="H113" s="157">
        <v>3434.49</v>
      </c>
    </row>
    <row r="114" spans="1:8" x14ac:dyDescent="0.2">
      <c r="A114" s="13" t="s">
        <v>241</v>
      </c>
      <c r="B114" s="154" t="s">
        <v>242</v>
      </c>
      <c r="C114" s="155" t="s">
        <v>1414</v>
      </c>
      <c r="D114" s="156" t="s">
        <v>243</v>
      </c>
      <c r="E114" s="14" t="s">
        <v>49</v>
      </c>
      <c r="F114" s="16">
        <v>1</v>
      </c>
      <c r="G114" s="157">
        <v>2845</v>
      </c>
      <c r="H114" s="157">
        <v>2845</v>
      </c>
    </row>
    <row r="115" spans="1:8" x14ac:dyDescent="0.2">
      <c r="A115" s="13" t="s">
        <v>244</v>
      </c>
      <c r="B115" s="154" t="s">
        <v>245</v>
      </c>
      <c r="C115" s="155" t="s">
        <v>1415</v>
      </c>
      <c r="D115" s="156" t="s">
        <v>246</v>
      </c>
      <c r="E115" s="14" t="s">
        <v>53</v>
      </c>
      <c r="F115" s="16">
        <v>3.84</v>
      </c>
      <c r="G115" s="157">
        <v>611</v>
      </c>
      <c r="H115" s="157">
        <v>2346.2399999999998</v>
      </c>
    </row>
    <row r="116" spans="1:8" x14ac:dyDescent="0.2">
      <c r="A116" s="13" t="s">
        <v>247</v>
      </c>
      <c r="B116" s="154" t="s">
        <v>174</v>
      </c>
      <c r="C116" s="155"/>
      <c r="D116" s="156" t="s">
        <v>248</v>
      </c>
      <c r="E116" s="14" t="s">
        <v>22</v>
      </c>
      <c r="F116" s="16">
        <v>0.06</v>
      </c>
      <c r="G116" s="157">
        <v>30369</v>
      </c>
      <c r="H116" s="157">
        <v>1822.14</v>
      </c>
    </row>
    <row r="117" spans="1:8" x14ac:dyDescent="0.2">
      <c r="A117" s="13" t="s">
        <v>249</v>
      </c>
      <c r="B117" s="154" t="s">
        <v>250</v>
      </c>
      <c r="C117" s="155"/>
      <c r="D117" s="156" t="s">
        <v>251</v>
      </c>
      <c r="E117" s="14" t="s">
        <v>49</v>
      </c>
      <c r="F117" s="16">
        <v>3</v>
      </c>
      <c r="G117" s="157">
        <v>564</v>
      </c>
      <c r="H117" s="157">
        <v>1692</v>
      </c>
    </row>
    <row r="118" spans="1:8" x14ac:dyDescent="0.2">
      <c r="A118" s="13" t="s">
        <v>252</v>
      </c>
      <c r="B118" s="154" t="s">
        <v>253</v>
      </c>
      <c r="C118" s="155"/>
      <c r="D118" s="156" t="s">
        <v>254</v>
      </c>
      <c r="E118" s="14" t="s">
        <v>49</v>
      </c>
      <c r="F118" s="16">
        <v>2</v>
      </c>
      <c r="G118" s="157">
        <v>761</v>
      </c>
      <c r="H118" s="157">
        <v>1522</v>
      </c>
    </row>
    <row r="119" spans="1:8" x14ac:dyDescent="0.2">
      <c r="A119" s="13" t="s">
        <v>255</v>
      </c>
      <c r="B119" s="154" t="s">
        <v>256</v>
      </c>
      <c r="C119" s="155" t="s">
        <v>1416</v>
      </c>
      <c r="D119" s="156" t="s">
        <v>257</v>
      </c>
      <c r="E119" s="14" t="s">
        <v>63</v>
      </c>
      <c r="F119" s="16">
        <v>2.4199999999999998E-3</v>
      </c>
      <c r="G119" s="157">
        <v>439272</v>
      </c>
      <c r="H119" s="157">
        <v>1063.04</v>
      </c>
    </row>
    <row r="120" spans="1:8" x14ac:dyDescent="0.2">
      <c r="A120" s="13" t="s">
        <v>258</v>
      </c>
      <c r="B120" s="154" t="s">
        <v>259</v>
      </c>
      <c r="C120" s="155" t="s">
        <v>1417</v>
      </c>
      <c r="D120" s="156" t="s">
        <v>260</v>
      </c>
      <c r="E120" s="14" t="s">
        <v>53</v>
      </c>
      <c r="F120" s="16">
        <v>1.8</v>
      </c>
      <c r="G120" s="157">
        <v>587</v>
      </c>
      <c r="H120" s="157">
        <v>1056.5999999999999</v>
      </c>
    </row>
    <row r="121" spans="1:8" x14ac:dyDescent="0.2">
      <c r="A121" s="13" t="s">
        <v>261</v>
      </c>
      <c r="B121" s="154" t="s">
        <v>103</v>
      </c>
      <c r="C121" s="155"/>
      <c r="D121" s="156" t="s">
        <v>262</v>
      </c>
      <c r="E121" s="14" t="s">
        <v>22</v>
      </c>
      <c r="F121" s="16">
        <v>0.03</v>
      </c>
      <c r="G121" s="157">
        <v>33051</v>
      </c>
      <c r="H121" s="157">
        <v>991.53</v>
      </c>
    </row>
    <row r="122" spans="1:8" x14ac:dyDescent="0.2">
      <c r="A122" s="13" t="s">
        <v>263</v>
      </c>
      <c r="B122" s="154" t="s">
        <v>264</v>
      </c>
      <c r="C122" s="155" t="s">
        <v>1418</v>
      </c>
      <c r="D122" s="156" t="s">
        <v>265</v>
      </c>
      <c r="E122" s="14" t="s">
        <v>49</v>
      </c>
      <c r="F122" s="16">
        <v>28</v>
      </c>
      <c r="G122" s="157">
        <v>33</v>
      </c>
      <c r="H122" s="157">
        <v>924</v>
      </c>
    </row>
    <row r="123" spans="1:8" x14ac:dyDescent="0.2">
      <c r="A123" s="13" t="s">
        <v>266</v>
      </c>
      <c r="B123" s="154" t="s">
        <v>267</v>
      </c>
      <c r="C123" s="155" t="s">
        <v>1419</v>
      </c>
      <c r="D123" s="156" t="s">
        <v>268</v>
      </c>
      <c r="E123" s="14" t="s">
        <v>49</v>
      </c>
      <c r="F123" s="16">
        <v>6</v>
      </c>
      <c r="G123" s="157">
        <v>134</v>
      </c>
      <c r="H123" s="157">
        <v>804</v>
      </c>
    </row>
    <row r="124" spans="1:8" x14ac:dyDescent="0.2">
      <c r="A124" s="13" t="s">
        <v>269</v>
      </c>
      <c r="B124" s="154" t="s">
        <v>270</v>
      </c>
      <c r="C124" s="155" t="s">
        <v>1420</v>
      </c>
      <c r="D124" s="156" t="s">
        <v>271</v>
      </c>
      <c r="E124" s="14" t="s">
        <v>139</v>
      </c>
      <c r="F124" s="16">
        <v>0.3135</v>
      </c>
      <c r="G124" s="157">
        <v>2409</v>
      </c>
      <c r="H124" s="157">
        <v>755.22</v>
      </c>
    </row>
    <row r="125" spans="1:8" x14ac:dyDescent="0.2">
      <c r="A125" s="13" t="s">
        <v>272</v>
      </c>
      <c r="B125" s="154" t="s">
        <v>273</v>
      </c>
      <c r="C125" s="155" t="s">
        <v>1421</v>
      </c>
      <c r="D125" s="156" t="s">
        <v>274</v>
      </c>
      <c r="E125" s="14" t="s">
        <v>63</v>
      </c>
      <c r="F125" s="16">
        <v>2.64E-3</v>
      </c>
      <c r="G125" s="157">
        <v>234278</v>
      </c>
      <c r="H125" s="157">
        <v>618.49</v>
      </c>
    </row>
    <row r="126" spans="1:8" x14ac:dyDescent="0.2">
      <c r="A126" s="13" t="s">
        <v>275</v>
      </c>
      <c r="B126" s="154" t="s">
        <v>276</v>
      </c>
      <c r="C126" s="155" t="s">
        <v>1422</v>
      </c>
      <c r="D126" s="156" t="s">
        <v>277</v>
      </c>
      <c r="E126" s="14" t="s">
        <v>49</v>
      </c>
      <c r="F126" s="16">
        <v>6</v>
      </c>
      <c r="G126" s="157">
        <v>98</v>
      </c>
      <c r="H126" s="157">
        <v>588</v>
      </c>
    </row>
    <row r="127" spans="1:8" x14ac:dyDescent="0.2">
      <c r="A127" s="13" t="s">
        <v>278</v>
      </c>
      <c r="B127" s="154" t="s">
        <v>279</v>
      </c>
      <c r="C127" s="155" t="s">
        <v>1423</v>
      </c>
      <c r="D127" s="156" t="s">
        <v>280</v>
      </c>
      <c r="E127" s="14" t="s">
        <v>281</v>
      </c>
      <c r="F127" s="16">
        <v>3.9300000000000002E-2</v>
      </c>
      <c r="G127" s="157">
        <v>13809</v>
      </c>
      <c r="H127" s="157">
        <v>542.69000000000005</v>
      </c>
    </row>
    <row r="128" spans="1:8" ht="25.5" x14ac:dyDescent="0.2">
      <c r="A128" s="13" t="s">
        <v>282</v>
      </c>
      <c r="B128" s="154" t="s">
        <v>283</v>
      </c>
      <c r="C128" s="155" t="s">
        <v>1424</v>
      </c>
      <c r="D128" s="156" t="s">
        <v>284</v>
      </c>
      <c r="E128" s="14" t="s">
        <v>53</v>
      </c>
      <c r="F128" s="16">
        <v>1.1599999999999999</v>
      </c>
      <c r="G128" s="157">
        <v>467</v>
      </c>
      <c r="H128" s="157">
        <v>541.72</v>
      </c>
    </row>
    <row r="129" spans="1:8" x14ac:dyDescent="0.2">
      <c r="A129" s="13" t="s">
        <v>285</v>
      </c>
      <c r="B129" s="154" t="s">
        <v>286</v>
      </c>
      <c r="C129" s="155" t="s">
        <v>1425</v>
      </c>
      <c r="D129" s="156" t="s">
        <v>287</v>
      </c>
      <c r="E129" s="14" t="s">
        <v>63</v>
      </c>
      <c r="F129" s="16">
        <v>1.8E-3</v>
      </c>
      <c r="G129" s="157">
        <v>287565</v>
      </c>
      <c r="H129" s="157">
        <v>517.62</v>
      </c>
    </row>
    <row r="130" spans="1:8" x14ac:dyDescent="0.2">
      <c r="A130" s="13" t="s">
        <v>288</v>
      </c>
      <c r="B130" s="154" t="s">
        <v>289</v>
      </c>
      <c r="C130" s="155" t="s">
        <v>1426</v>
      </c>
      <c r="D130" s="156" t="s">
        <v>290</v>
      </c>
      <c r="E130" s="14" t="s">
        <v>281</v>
      </c>
      <c r="F130" s="16">
        <v>3.5999999999999997E-2</v>
      </c>
      <c r="G130" s="157">
        <v>12136</v>
      </c>
      <c r="H130" s="157">
        <v>436.9</v>
      </c>
    </row>
    <row r="131" spans="1:8" x14ac:dyDescent="0.2">
      <c r="A131" s="13" t="s">
        <v>291</v>
      </c>
      <c r="B131" s="154" t="s">
        <v>292</v>
      </c>
      <c r="C131" s="155" t="s">
        <v>1427</v>
      </c>
      <c r="D131" s="156" t="s">
        <v>293</v>
      </c>
      <c r="E131" s="14" t="s">
        <v>63</v>
      </c>
      <c r="F131" s="16">
        <v>6.6E-4</v>
      </c>
      <c r="G131" s="157">
        <v>603514</v>
      </c>
      <c r="H131" s="157">
        <v>398.32</v>
      </c>
    </row>
    <row r="132" spans="1:8" x14ac:dyDescent="0.2">
      <c r="A132" s="13" t="s">
        <v>294</v>
      </c>
      <c r="B132" s="154" t="s">
        <v>295</v>
      </c>
      <c r="C132" s="155" t="s">
        <v>1428</v>
      </c>
      <c r="D132" s="156" t="s">
        <v>296</v>
      </c>
      <c r="E132" s="14" t="s">
        <v>49</v>
      </c>
      <c r="F132" s="16">
        <v>12</v>
      </c>
      <c r="G132" s="157">
        <v>29</v>
      </c>
      <c r="H132" s="157">
        <v>348</v>
      </c>
    </row>
    <row r="133" spans="1:8" x14ac:dyDescent="0.2">
      <c r="A133" s="13" t="s">
        <v>297</v>
      </c>
      <c r="B133" s="154" t="s">
        <v>298</v>
      </c>
      <c r="C133" s="155" t="s">
        <v>1429</v>
      </c>
      <c r="D133" s="156" t="s">
        <v>299</v>
      </c>
      <c r="E133" s="14" t="s">
        <v>53</v>
      </c>
      <c r="F133" s="16">
        <v>0.8</v>
      </c>
      <c r="G133" s="157">
        <v>383</v>
      </c>
      <c r="H133" s="157">
        <v>306.39999999999998</v>
      </c>
    </row>
    <row r="134" spans="1:8" ht="25.5" x14ac:dyDescent="0.2">
      <c r="A134" s="13" t="s">
        <v>300</v>
      </c>
      <c r="B134" s="154" t="s">
        <v>301</v>
      </c>
      <c r="C134" s="155" t="s">
        <v>1430</v>
      </c>
      <c r="D134" s="156" t="s">
        <v>302</v>
      </c>
      <c r="E134" s="14" t="s">
        <v>45</v>
      </c>
      <c r="F134" s="16">
        <v>0.78</v>
      </c>
      <c r="G134" s="157">
        <v>376</v>
      </c>
      <c r="H134" s="157">
        <v>293.27999999999997</v>
      </c>
    </row>
    <row r="135" spans="1:8" x14ac:dyDescent="0.2">
      <c r="A135" s="13" t="s">
        <v>303</v>
      </c>
      <c r="B135" s="154" t="s">
        <v>304</v>
      </c>
      <c r="C135" s="155" t="s">
        <v>1431</v>
      </c>
      <c r="D135" s="156" t="s">
        <v>305</v>
      </c>
      <c r="E135" s="14" t="s">
        <v>53</v>
      </c>
      <c r="F135" s="16">
        <v>0.56000000000000005</v>
      </c>
      <c r="G135" s="157">
        <v>454</v>
      </c>
      <c r="H135" s="157">
        <v>254.24</v>
      </c>
    </row>
    <row r="136" spans="1:8" ht="25.5" x14ac:dyDescent="0.2">
      <c r="A136" s="13" t="s">
        <v>306</v>
      </c>
      <c r="B136" s="154" t="s">
        <v>307</v>
      </c>
      <c r="C136" s="155" t="s">
        <v>1432</v>
      </c>
      <c r="D136" s="156" t="s">
        <v>308</v>
      </c>
      <c r="E136" s="14" t="s">
        <v>53</v>
      </c>
      <c r="F136" s="16">
        <v>0.36299999999999999</v>
      </c>
      <c r="G136" s="157">
        <v>652</v>
      </c>
      <c r="H136" s="157">
        <v>236.68</v>
      </c>
    </row>
    <row r="137" spans="1:8" x14ac:dyDescent="0.2">
      <c r="A137" s="13" t="s">
        <v>309</v>
      </c>
      <c r="B137" s="154" t="s">
        <v>310</v>
      </c>
      <c r="C137" s="155" t="s">
        <v>1433</v>
      </c>
      <c r="D137" s="156" t="s">
        <v>311</v>
      </c>
      <c r="E137" s="14" t="s">
        <v>234</v>
      </c>
      <c r="F137" s="16">
        <v>0.48</v>
      </c>
      <c r="G137" s="157">
        <v>450</v>
      </c>
      <c r="H137" s="157">
        <v>216</v>
      </c>
    </row>
    <row r="138" spans="1:8" x14ac:dyDescent="0.2">
      <c r="A138" s="13" t="s">
        <v>312</v>
      </c>
      <c r="B138" s="154" t="s">
        <v>313</v>
      </c>
      <c r="C138" s="155" t="s">
        <v>1434</v>
      </c>
      <c r="D138" s="156" t="s">
        <v>314</v>
      </c>
      <c r="E138" s="14" t="s">
        <v>315</v>
      </c>
      <c r="F138" s="16">
        <v>2.3600000000000001E-3</v>
      </c>
      <c r="G138" s="157">
        <v>85415</v>
      </c>
      <c r="H138" s="157">
        <v>201.58</v>
      </c>
    </row>
    <row r="139" spans="1:8" x14ac:dyDescent="0.2">
      <c r="A139" s="13" t="s">
        <v>316</v>
      </c>
      <c r="B139" s="154" t="s">
        <v>317</v>
      </c>
      <c r="C139" s="155" t="s">
        <v>1435</v>
      </c>
      <c r="D139" s="156" t="s">
        <v>318</v>
      </c>
      <c r="E139" s="14" t="s">
        <v>53</v>
      </c>
      <c r="F139" s="16">
        <v>0.66</v>
      </c>
      <c r="G139" s="157">
        <v>304</v>
      </c>
      <c r="H139" s="157">
        <v>200.64</v>
      </c>
    </row>
    <row r="140" spans="1:8" x14ac:dyDescent="0.2">
      <c r="A140" s="13" t="s">
        <v>319</v>
      </c>
      <c r="B140" s="154" t="s">
        <v>320</v>
      </c>
      <c r="C140" s="155" t="s">
        <v>1436</v>
      </c>
      <c r="D140" s="156" t="s">
        <v>321</v>
      </c>
      <c r="E140" s="14" t="s">
        <v>63</v>
      </c>
      <c r="F140" s="16">
        <v>8.9999999999999998E-4</v>
      </c>
      <c r="G140" s="157">
        <v>219512</v>
      </c>
      <c r="H140" s="157">
        <v>197.56</v>
      </c>
    </row>
    <row r="141" spans="1:8" x14ac:dyDescent="0.2">
      <c r="A141" s="13" t="s">
        <v>322</v>
      </c>
      <c r="B141" s="154" t="s">
        <v>323</v>
      </c>
      <c r="C141" s="155" t="s">
        <v>1437</v>
      </c>
      <c r="D141" s="156" t="s">
        <v>324</v>
      </c>
      <c r="E141" s="14" t="s">
        <v>53</v>
      </c>
      <c r="F141" s="16">
        <v>0.6</v>
      </c>
      <c r="G141" s="157">
        <v>320</v>
      </c>
      <c r="H141" s="157">
        <v>192</v>
      </c>
    </row>
    <row r="142" spans="1:8" x14ac:dyDescent="0.2">
      <c r="A142" s="13" t="s">
        <v>325</v>
      </c>
      <c r="B142" s="154" t="s">
        <v>326</v>
      </c>
      <c r="C142" s="155" t="s">
        <v>1438</v>
      </c>
      <c r="D142" s="156" t="s">
        <v>327</v>
      </c>
      <c r="E142" s="14" t="s">
        <v>53</v>
      </c>
      <c r="F142" s="16">
        <v>0.32</v>
      </c>
      <c r="G142" s="157">
        <v>90</v>
      </c>
      <c r="H142" s="157">
        <v>28.8</v>
      </c>
    </row>
    <row r="143" spans="1:8" x14ac:dyDescent="0.2">
      <c r="A143" s="13" t="s">
        <v>328</v>
      </c>
      <c r="B143" s="154" t="s">
        <v>329</v>
      </c>
      <c r="C143" s="155" t="s">
        <v>1439</v>
      </c>
      <c r="D143" s="156" t="s">
        <v>330</v>
      </c>
      <c r="E143" s="14" t="s">
        <v>49</v>
      </c>
      <c r="F143" s="16">
        <v>8</v>
      </c>
      <c r="G143" s="157">
        <v>2</v>
      </c>
      <c r="H143" s="157">
        <v>16</v>
      </c>
    </row>
    <row r="144" spans="1:8" x14ac:dyDescent="0.2">
      <c r="A144" s="13" t="s">
        <v>331</v>
      </c>
      <c r="B144" s="154" t="s">
        <v>332</v>
      </c>
      <c r="C144" s="155" t="s">
        <v>1440</v>
      </c>
      <c r="D144" s="156" t="s">
        <v>333</v>
      </c>
      <c r="E144" s="14" t="s">
        <v>22</v>
      </c>
      <c r="F144" s="16">
        <v>0.04</v>
      </c>
      <c r="G144" s="157">
        <v>170</v>
      </c>
      <c r="H144" s="157">
        <v>6.8</v>
      </c>
    </row>
    <row r="145" spans="1:8" x14ac:dyDescent="0.2">
      <c r="A145" s="158"/>
      <c r="B145" s="159"/>
      <c r="C145" s="160"/>
      <c r="D145" s="161" t="s">
        <v>1441</v>
      </c>
      <c r="E145" s="162" t="s">
        <v>1319</v>
      </c>
      <c r="F145" s="163"/>
      <c r="G145" s="163"/>
      <c r="H145" s="164">
        <v>18443032</v>
      </c>
    </row>
    <row r="146" spans="1:8" x14ac:dyDescent="0.2">
      <c r="A146" s="165"/>
      <c r="B146" s="166"/>
      <c r="C146" s="166"/>
      <c r="D146" s="167"/>
      <c r="E146" s="168"/>
      <c r="F146" s="169"/>
      <c r="G146" s="170"/>
      <c r="H146" s="171"/>
    </row>
    <row r="147" spans="1:8" ht="14.25" x14ac:dyDescent="0.2">
      <c r="A147" s="151"/>
      <c r="B147" s="152"/>
      <c r="C147" s="152"/>
      <c r="D147" s="153" t="s">
        <v>1442</v>
      </c>
      <c r="E147" s="398"/>
      <c r="F147" s="398"/>
      <c r="G147" s="398"/>
      <c r="H147" s="399"/>
    </row>
    <row r="148" spans="1:8" ht="51" x14ac:dyDescent="0.2">
      <c r="A148" s="13" t="s">
        <v>19</v>
      </c>
      <c r="B148" s="154" t="s">
        <v>335</v>
      </c>
      <c r="C148" s="155"/>
      <c r="D148" s="156" t="s">
        <v>336</v>
      </c>
      <c r="E148" s="14" t="s">
        <v>337</v>
      </c>
      <c r="F148" s="16">
        <v>7</v>
      </c>
      <c r="G148" s="157">
        <v>1052660.71</v>
      </c>
      <c r="H148" s="157">
        <v>7368625</v>
      </c>
    </row>
    <row r="149" spans="1:8" ht="51" x14ac:dyDescent="0.2">
      <c r="A149" s="13" t="s">
        <v>23</v>
      </c>
      <c r="B149" s="154" t="s">
        <v>338</v>
      </c>
      <c r="C149" s="155"/>
      <c r="D149" s="156" t="s">
        <v>421</v>
      </c>
      <c r="E149" s="14" t="s">
        <v>337</v>
      </c>
      <c r="F149" s="16">
        <v>1</v>
      </c>
      <c r="G149" s="157">
        <v>5231678.57</v>
      </c>
      <c r="H149" s="157">
        <v>5231678.57</v>
      </c>
    </row>
    <row r="150" spans="1:8" ht="51" x14ac:dyDescent="0.2">
      <c r="A150" s="13" t="s">
        <v>26</v>
      </c>
      <c r="B150" s="154" t="s">
        <v>338</v>
      </c>
      <c r="C150" s="155"/>
      <c r="D150" s="156" t="s">
        <v>339</v>
      </c>
      <c r="E150" s="14" t="s">
        <v>337</v>
      </c>
      <c r="F150" s="16">
        <v>1</v>
      </c>
      <c r="G150" s="157">
        <v>5231678.57</v>
      </c>
      <c r="H150" s="157">
        <v>5231678.57</v>
      </c>
    </row>
    <row r="151" spans="1:8" ht="51" x14ac:dyDescent="0.2">
      <c r="A151" s="13" t="s">
        <v>30</v>
      </c>
      <c r="B151" s="154" t="s">
        <v>338</v>
      </c>
      <c r="C151" s="155"/>
      <c r="D151" s="156" t="s">
        <v>445</v>
      </c>
      <c r="E151" s="14" t="s">
        <v>337</v>
      </c>
      <c r="F151" s="16">
        <v>2</v>
      </c>
      <c r="G151" s="157">
        <v>1555950</v>
      </c>
      <c r="H151" s="157">
        <v>3111900</v>
      </c>
    </row>
    <row r="152" spans="1:8" ht="51" x14ac:dyDescent="0.2">
      <c r="A152" s="13" t="s">
        <v>33</v>
      </c>
      <c r="B152" s="154" t="s">
        <v>335</v>
      </c>
      <c r="C152" s="155"/>
      <c r="D152" s="156" t="s">
        <v>340</v>
      </c>
      <c r="E152" s="14" t="s">
        <v>337</v>
      </c>
      <c r="F152" s="16">
        <v>3</v>
      </c>
      <c r="G152" s="157">
        <v>329803.57</v>
      </c>
      <c r="H152" s="157">
        <v>989410.71</v>
      </c>
    </row>
    <row r="153" spans="1:8" ht="51" x14ac:dyDescent="0.2">
      <c r="A153" s="13" t="s">
        <v>36</v>
      </c>
      <c r="B153" s="154" t="s">
        <v>341</v>
      </c>
      <c r="C153" s="155"/>
      <c r="D153" s="156" t="s">
        <v>342</v>
      </c>
      <c r="E153" s="14" t="s">
        <v>337</v>
      </c>
      <c r="F153" s="16">
        <v>2</v>
      </c>
      <c r="G153" s="157">
        <v>293596.19</v>
      </c>
      <c r="H153" s="157">
        <v>587192.38</v>
      </c>
    </row>
    <row r="154" spans="1:8" ht="51" x14ac:dyDescent="0.2">
      <c r="A154" s="13" t="s">
        <v>39</v>
      </c>
      <c r="B154" s="154" t="s">
        <v>335</v>
      </c>
      <c r="C154" s="155"/>
      <c r="D154" s="156" t="s">
        <v>343</v>
      </c>
      <c r="E154" s="14" t="s">
        <v>337</v>
      </c>
      <c r="F154" s="16">
        <v>2</v>
      </c>
      <c r="G154" s="157">
        <v>149089.29</v>
      </c>
      <c r="H154" s="157">
        <v>298178.57</v>
      </c>
    </row>
    <row r="155" spans="1:8" ht="38.25" x14ac:dyDescent="0.2">
      <c r="A155" s="13" t="s">
        <v>42</v>
      </c>
      <c r="B155" s="154" t="s">
        <v>344</v>
      </c>
      <c r="C155" s="155" t="s">
        <v>1443</v>
      </c>
      <c r="D155" s="156" t="s">
        <v>345</v>
      </c>
      <c r="E155" s="14" t="s">
        <v>49</v>
      </c>
      <c r="F155" s="16">
        <v>2</v>
      </c>
      <c r="G155" s="157">
        <v>29108</v>
      </c>
      <c r="H155" s="157">
        <v>58216</v>
      </c>
    </row>
    <row r="156" spans="1:8" x14ac:dyDescent="0.2">
      <c r="A156" s="158"/>
      <c r="B156" s="159"/>
      <c r="C156" s="160"/>
      <c r="D156" s="161" t="s">
        <v>1444</v>
      </c>
      <c r="E156" s="162" t="s">
        <v>1319</v>
      </c>
      <c r="F156" s="163"/>
      <c r="G156" s="163"/>
      <c r="H156" s="164">
        <v>22876880</v>
      </c>
    </row>
    <row r="157" spans="1:8" x14ac:dyDescent="0.2">
      <c r="A157" s="165"/>
      <c r="B157" s="166"/>
      <c r="C157" s="166"/>
      <c r="D157" s="167"/>
      <c r="E157" s="168"/>
      <c r="F157" s="169"/>
      <c r="G157" s="170"/>
      <c r="H157" s="171"/>
    </row>
    <row r="158" spans="1:8" x14ac:dyDescent="0.2">
      <c r="A158" s="158"/>
      <c r="B158" s="159"/>
      <c r="C158" s="160"/>
      <c r="D158" s="161" t="s">
        <v>1445</v>
      </c>
      <c r="E158" s="162" t="s">
        <v>1319</v>
      </c>
      <c r="F158" s="163"/>
      <c r="G158" s="163"/>
      <c r="H158" s="164">
        <v>44431198</v>
      </c>
    </row>
    <row r="159" spans="1:8" x14ac:dyDescent="0.2">
      <c r="A159" s="158"/>
      <c r="B159" s="159"/>
      <c r="C159" s="160"/>
      <c r="D159" s="161" t="s">
        <v>1047</v>
      </c>
      <c r="E159" s="162" t="s">
        <v>1319</v>
      </c>
      <c r="F159" s="163"/>
      <c r="G159" s="163"/>
      <c r="H159" s="164">
        <v>2926146</v>
      </c>
    </row>
    <row r="160" spans="1:8" x14ac:dyDescent="0.2">
      <c r="A160" s="158"/>
      <c r="B160" s="159"/>
      <c r="C160" s="160"/>
      <c r="D160" s="161" t="s">
        <v>1446</v>
      </c>
      <c r="E160" s="162" t="s">
        <v>1319</v>
      </c>
      <c r="F160" s="163"/>
      <c r="G160" s="163"/>
      <c r="H160" s="164">
        <v>47357344</v>
      </c>
    </row>
    <row r="161" spans="1:8" x14ac:dyDescent="0.2">
      <c r="A161" s="158"/>
      <c r="B161" s="159"/>
      <c r="C161" s="160"/>
      <c r="D161" s="161" t="s">
        <v>1049</v>
      </c>
      <c r="E161" s="162" t="s">
        <v>1319</v>
      </c>
      <c r="F161" s="163"/>
      <c r="G161" s="163"/>
      <c r="H161" s="164">
        <v>1959093</v>
      </c>
    </row>
    <row r="162" spans="1:8" x14ac:dyDescent="0.2">
      <c r="A162" s="158"/>
      <c r="B162" s="159"/>
      <c r="C162" s="160"/>
      <c r="D162" s="161" t="s">
        <v>1447</v>
      </c>
      <c r="E162" s="162" t="s">
        <v>1319</v>
      </c>
      <c r="F162" s="163"/>
      <c r="G162" s="163"/>
      <c r="H162" s="164">
        <v>49316437</v>
      </c>
    </row>
    <row r="163" spans="1:8" x14ac:dyDescent="0.2">
      <c r="A163" s="22"/>
      <c r="B163" s="23"/>
      <c r="C163" s="23"/>
      <c r="D163" s="23"/>
      <c r="E163" s="23"/>
      <c r="F163" s="23"/>
      <c r="G163" s="23"/>
      <c r="H163" s="23"/>
    </row>
    <row r="164" spans="1:8" x14ac:dyDescent="0.2">
      <c r="A164" s="24"/>
      <c r="B164" s="317" t="s">
        <v>346</v>
      </c>
      <c r="C164" s="317"/>
      <c r="D164" s="317"/>
      <c r="E164" s="317" t="s">
        <v>347</v>
      </c>
      <c r="F164" s="317"/>
      <c r="G164" s="317"/>
      <c r="H164" s="317"/>
    </row>
  </sheetData>
  <mergeCells count="24">
    <mergeCell ref="D8:G8"/>
    <mergeCell ref="G1:H1"/>
    <mergeCell ref="D2:G2"/>
    <mergeCell ref="F3:H3"/>
    <mergeCell ref="E5:H5"/>
    <mergeCell ref="D6:E6"/>
    <mergeCell ref="D9:G9"/>
    <mergeCell ref="D10:G10"/>
    <mergeCell ref="A12:G12"/>
    <mergeCell ref="A13:A14"/>
    <mergeCell ref="B13:B14"/>
    <mergeCell ref="C13:C14"/>
    <mergeCell ref="D13:D14"/>
    <mergeCell ref="E13:E14"/>
    <mergeCell ref="F13:F14"/>
    <mergeCell ref="G13:H13"/>
    <mergeCell ref="B164:D164"/>
    <mergeCell ref="E164:H164"/>
    <mergeCell ref="B15:C15"/>
    <mergeCell ref="A16:H16"/>
    <mergeCell ref="E17:H17"/>
    <mergeCell ref="E18:H18"/>
    <mergeCell ref="E39:H39"/>
    <mergeCell ref="E147:H147"/>
  </mergeCells>
  <pageMargins left="0.59" right="0.59" top="0.79" bottom="0.79" header="0.51" footer="0.51"/>
  <pageSetup paperSize="9" fitToHeight="10000" orientation="landscape" horizontalDpi="300" verticalDpi="300"/>
  <headerFooter>
    <oddHeader>&amp;L&amp;"Times New Roman,Обычный"Программный комплекс АВС-4 (редакция 2019)&amp;C&amp;"Times New Roman,Обычный"&amp;P&amp;R&amp;"Times New Roman,Обычный"793600</oddHeader>
    <oddFooter>&amp;C&amp;"Times New Roman,Обычный"Страниц -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7670-6921-426A-ABC1-E3E7B1545595}">
  <sheetPr>
    <pageSetUpPr fitToPage="1"/>
  </sheetPr>
  <dimension ref="A1:K287"/>
  <sheetViews>
    <sheetView showGridLines="0" workbookViewId="0">
      <selection activeCell="G5" sqref="G5:J5"/>
    </sheetView>
  </sheetViews>
  <sheetFormatPr defaultRowHeight="12.75" x14ac:dyDescent="0.2"/>
  <cols>
    <col min="1" max="1" width="5.7109375" style="2" customWidth="1"/>
    <col min="2" max="2" width="9.7109375" style="2" customWidth="1"/>
    <col min="3" max="3" width="11.7109375" style="2" customWidth="1"/>
    <col min="4" max="4" width="54.7109375" style="2" customWidth="1"/>
    <col min="5" max="5" width="9.7109375" style="2" customWidth="1"/>
    <col min="6" max="6" width="10.7109375" style="2" customWidth="1"/>
    <col min="7" max="7" width="12.7109375" style="2" customWidth="1"/>
    <col min="8" max="8" width="11.7109375" style="2" customWidth="1"/>
    <col min="9" max="9" width="12.7109375" style="2" customWidth="1"/>
    <col min="10" max="10" width="11.7109375" style="2" customWidth="1"/>
    <col min="11" max="256" width="9.140625" style="2"/>
    <col min="257" max="257" width="5.7109375" style="2" customWidth="1"/>
    <col min="258" max="258" width="9.7109375" style="2" customWidth="1"/>
    <col min="259" max="259" width="11.7109375" style="2" customWidth="1"/>
    <col min="260" max="260" width="54.7109375" style="2" customWidth="1"/>
    <col min="261" max="261" width="9.7109375" style="2" customWidth="1"/>
    <col min="262" max="262" width="10.7109375" style="2" customWidth="1"/>
    <col min="263" max="263" width="12.7109375" style="2" customWidth="1"/>
    <col min="264" max="264" width="11.7109375" style="2" customWidth="1"/>
    <col min="265" max="265" width="12.7109375" style="2" customWidth="1"/>
    <col min="266" max="266" width="11.7109375" style="2" customWidth="1"/>
    <col min="267" max="512" width="9.140625" style="2"/>
    <col min="513" max="513" width="5.7109375" style="2" customWidth="1"/>
    <col min="514" max="514" width="9.7109375" style="2" customWidth="1"/>
    <col min="515" max="515" width="11.7109375" style="2" customWidth="1"/>
    <col min="516" max="516" width="54.7109375" style="2" customWidth="1"/>
    <col min="517" max="517" width="9.7109375" style="2" customWidth="1"/>
    <col min="518" max="518" width="10.7109375" style="2" customWidth="1"/>
    <col min="519" max="519" width="12.7109375" style="2" customWidth="1"/>
    <col min="520" max="520" width="11.7109375" style="2" customWidth="1"/>
    <col min="521" max="521" width="12.7109375" style="2" customWidth="1"/>
    <col min="522" max="522" width="11.7109375" style="2" customWidth="1"/>
    <col min="523" max="768" width="9.140625" style="2"/>
    <col min="769" max="769" width="5.7109375" style="2" customWidth="1"/>
    <col min="770" max="770" width="9.7109375" style="2" customWidth="1"/>
    <col min="771" max="771" width="11.7109375" style="2" customWidth="1"/>
    <col min="772" max="772" width="54.7109375" style="2" customWidth="1"/>
    <col min="773" max="773" width="9.7109375" style="2" customWidth="1"/>
    <col min="774" max="774" width="10.7109375" style="2" customWidth="1"/>
    <col min="775" max="775" width="12.7109375" style="2" customWidth="1"/>
    <col min="776" max="776" width="11.7109375" style="2" customWidth="1"/>
    <col min="777" max="777" width="12.7109375" style="2" customWidth="1"/>
    <col min="778" max="778" width="11.7109375" style="2" customWidth="1"/>
    <col min="779" max="1024" width="9.140625" style="2"/>
    <col min="1025" max="1025" width="5.7109375" style="2" customWidth="1"/>
    <col min="1026" max="1026" width="9.7109375" style="2" customWidth="1"/>
    <col min="1027" max="1027" width="11.7109375" style="2" customWidth="1"/>
    <col min="1028" max="1028" width="54.7109375" style="2" customWidth="1"/>
    <col min="1029" max="1029" width="9.7109375" style="2" customWidth="1"/>
    <col min="1030" max="1030" width="10.7109375" style="2" customWidth="1"/>
    <col min="1031" max="1031" width="12.7109375" style="2" customWidth="1"/>
    <col min="1032" max="1032" width="11.7109375" style="2" customWidth="1"/>
    <col min="1033" max="1033" width="12.7109375" style="2" customWidth="1"/>
    <col min="1034" max="1034" width="11.7109375" style="2" customWidth="1"/>
    <col min="1035" max="1280" width="9.140625" style="2"/>
    <col min="1281" max="1281" width="5.7109375" style="2" customWidth="1"/>
    <col min="1282" max="1282" width="9.7109375" style="2" customWidth="1"/>
    <col min="1283" max="1283" width="11.7109375" style="2" customWidth="1"/>
    <col min="1284" max="1284" width="54.7109375" style="2" customWidth="1"/>
    <col min="1285" max="1285" width="9.7109375" style="2" customWidth="1"/>
    <col min="1286" max="1286" width="10.7109375" style="2" customWidth="1"/>
    <col min="1287" max="1287" width="12.7109375" style="2" customWidth="1"/>
    <col min="1288" max="1288" width="11.7109375" style="2" customWidth="1"/>
    <col min="1289" max="1289" width="12.7109375" style="2" customWidth="1"/>
    <col min="1290" max="1290" width="11.7109375" style="2" customWidth="1"/>
    <col min="1291" max="1536" width="9.140625" style="2"/>
    <col min="1537" max="1537" width="5.7109375" style="2" customWidth="1"/>
    <col min="1538" max="1538" width="9.7109375" style="2" customWidth="1"/>
    <col min="1539" max="1539" width="11.7109375" style="2" customWidth="1"/>
    <col min="1540" max="1540" width="54.7109375" style="2" customWidth="1"/>
    <col min="1541" max="1541" width="9.7109375" style="2" customWidth="1"/>
    <col min="1542" max="1542" width="10.7109375" style="2" customWidth="1"/>
    <col min="1543" max="1543" width="12.7109375" style="2" customWidth="1"/>
    <col min="1544" max="1544" width="11.7109375" style="2" customWidth="1"/>
    <col min="1545" max="1545" width="12.7109375" style="2" customWidth="1"/>
    <col min="1546" max="1546" width="11.7109375" style="2" customWidth="1"/>
    <col min="1547" max="1792" width="9.140625" style="2"/>
    <col min="1793" max="1793" width="5.7109375" style="2" customWidth="1"/>
    <col min="1794" max="1794" width="9.7109375" style="2" customWidth="1"/>
    <col min="1795" max="1795" width="11.7109375" style="2" customWidth="1"/>
    <col min="1796" max="1796" width="54.7109375" style="2" customWidth="1"/>
    <col min="1797" max="1797" width="9.7109375" style="2" customWidth="1"/>
    <col min="1798" max="1798" width="10.7109375" style="2" customWidth="1"/>
    <col min="1799" max="1799" width="12.7109375" style="2" customWidth="1"/>
    <col min="1800" max="1800" width="11.7109375" style="2" customWidth="1"/>
    <col min="1801" max="1801" width="12.7109375" style="2" customWidth="1"/>
    <col min="1802" max="1802" width="11.7109375" style="2" customWidth="1"/>
    <col min="1803" max="2048" width="9.140625" style="2"/>
    <col min="2049" max="2049" width="5.7109375" style="2" customWidth="1"/>
    <col min="2050" max="2050" width="9.7109375" style="2" customWidth="1"/>
    <col min="2051" max="2051" width="11.7109375" style="2" customWidth="1"/>
    <col min="2052" max="2052" width="54.7109375" style="2" customWidth="1"/>
    <col min="2053" max="2053" width="9.7109375" style="2" customWidth="1"/>
    <col min="2054" max="2054" width="10.7109375" style="2" customWidth="1"/>
    <col min="2055" max="2055" width="12.7109375" style="2" customWidth="1"/>
    <col min="2056" max="2056" width="11.7109375" style="2" customWidth="1"/>
    <col min="2057" max="2057" width="12.7109375" style="2" customWidth="1"/>
    <col min="2058" max="2058" width="11.7109375" style="2" customWidth="1"/>
    <col min="2059" max="2304" width="9.140625" style="2"/>
    <col min="2305" max="2305" width="5.7109375" style="2" customWidth="1"/>
    <col min="2306" max="2306" width="9.7109375" style="2" customWidth="1"/>
    <col min="2307" max="2307" width="11.7109375" style="2" customWidth="1"/>
    <col min="2308" max="2308" width="54.7109375" style="2" customWidth="1"/>
    <col min="2309" max="2309" width="9.7109375" style="2" customWidth="1"/>
    <col min="2310" max="2310" width="10.7109375" style="2" customWidth="1"/>
    <col min="2311" max="2311" width="12.7109375" style="2" customWidth="1"/>
    <col min="2312" max="2312" width="11.7109375" style="2" customWidth="1"/>
    <col min="2313" max="2313" width="12.7109375" style="2" customWidth="1"/>
    <col min="2314" max="2314" width="11.7109375" style="2" customWidth="1"/>
    <col min="2315" max="2560" width="9.140625" style="2"/>
    <col min="2561" max="2561" width="5.7109375" style="2" customWidth="1"/>
    <col min="2562" max="2562" width="9.7109375" style="2" customWidth="1"/>
    <col min="2563" max="2563" width="11.7109375" style="2" customWidth="1"/>
    <col min="2564" max="2564" width="54.7109375" style="2" customWidth="1"/>
    <col min="2565" max="2565" width="9.7109375" style="2" customWidth="1"/>
    <col min="2566" max="2566" width="10.7109375" style="2" customWidth="1"/>
    <col min="2567" max="2567" width="12.7109375" style="2" customWidth="1"/>
    <col min="2568" max="2568" width="11.7109375" style="2" customWidth="1"/>
    <col min="2569" max="2569" width="12.7109375" style="2" customWidth="1"/>
    <col min="2570" max="2570" width="11.7109375" style="2" customWidth="1"/>
    <col min="2571" max="2816" width="9.140625" style="2"/>
    <col min="2817" max="2817" width="5.7109375" style="2" customWidth="1"/>
    <col min="2818" max="2818" width="9.7109375" style="2" customWidth="1"/>
    <col min="2819" max="2819" width="11.7109375" style="2" customWidth="1"/>
    <col min="2820" max="2820" width="54.7109375" style="2" customWidth="1"/>
    <col min="2821" max="2821" width="9.7109375" style="2" customWidth="1"/>
    <col min="2822" max="2822" width="10.7109375" style="2" customWidth="1"/>
    <col min="2823" max="2823" width="12.7109375" style="2" customWidth="1"/>
    <col min="2824" max="2824" width="11.7109375" style="2" customWidth="1"/>
    <col min="2825" max="2825" width="12.7109375" style="2" customWidth="1"/>
    <col min="2826" max="2826" width="11.7109375" style="2" customWidth="1"/>
    <col min="2827" max="3072" width="9.140625" style="2"/>
    <col min="3073" max="3073" width="5.7109375" style="2" customWidth="1"/>
    <col min="3074" max="3074" width="9.7109375" style="2" customWidth="1"/>
    <col min="3075" max="3075" width="11.7109375" style="2" customWidth="1"/>
    <col min="3076" max="3076" width="54.7109375" style="2" customWidth="1"/>
    <col min="3077" max="3077" width="9.7109375" style="2" customWidth="1"/>
    <col min="3078" max="3078" width="10.7109375" style="2" customWidth="1"/>
    <col min="3079" max="3079" width="12.7109375" style="2" customWidth="1"/>
    <col min="3080" max="3080" width="11.7109375" style="2" customWidth="1"/>
    <col min="3081" max="3081" width="12.7109375" style="2" customWidth="1"/>
    <col min="3082" max="3082" width="11.7109375" style="2" customWidth="1"/>
    <col min="3083" max="3328" width="9.140625" style="2"/>
    <col min="3329" max="3329" width="5.7109375" style="2" customWidth="1"/>
    <col min="3330" max="3330" width="9.7109375" style="2" customWidth="1"/>
    <col min="3331" max="3331" width="11.7109375" style="2" customWidth="1"/>
    <col min="3332" max="3332" width="54.7109375" style="2" customWidth="1"/>
    <col min="3333" max="3333" width="9.7109375" style="2" customWidth="1"/>
    <col min="3334" max="3334" width="10.7109375" style="2" customWidth="1"/>
    <col min="3335" max="3335" width="12.7109375" style="2" customWidth="1"/>
    <col min="3336" max="3336" width="11.7109375" style="2" customWidth="1"/>
    <col min="3337" max="3337" width="12.7109375" style="2" customWidth="1"/>
    <col min="3338" max="3338" width="11.7109375" style="2" customWidth="1"/>
    <col min="3339" max="3584" width="9.140625" style="2"/>
    <col min="3585" max="3585" width="5.7109375" style="2" customWidth="1"/>
    <col min="3586" max="3586" width="9.7109375" style="2" customWidth="1"/>
    <col min="3587" max="3587" width="11.7109375" style="2" customWidth="1"/>
    <col min="3588" max="3588" width="54.7109375" style="2" customWidth="1"/>
    <col min="3589" max="3589" width="9.7109375" style="2" customWidth="1"/>
    <col min="3590" max="3590" width="10.7109375" style="2" customWidth="1"/>
    <col min="3591" max="3591" width="12.7109375" style="2" customWidth="1"/>
    <col min="3592" max="3592" width="11.7109375" style="2" customWidth="1"/>
    <col min="3593" max="3593" width="12.7109375" style="2" customWidth="1"/>
    <col min="3594" max="3594" width="11.7109375" style="2" customWidth="1"/>
    <col min="3595" max="3840" width="9.140625" style="2"/>
    <col min="3841" max="3841" width="5.7109375" style="2" customWidth="1"/>
    <col min="3842" max="3842" width="9.7109375" style="2" customWidth="1"/>
    <col min="3843" max="3843" width="11.7109375" style="2" customWidth="1"/>
    <col min="3844" max="3844" width="54.7109375" style="2" customWidth="1"/>
    <col min="3845" max="3845" width="9.7109375" style="2" customWidth="1"/>
    <col min="3846" max="3846" width="10.7109375" style="2" customWidth="1"/>
    <col min="3847" max="3847" width="12.7109375" style="2" customWidth="1"/>
    <col min="3848" max="3848" width="11.7109375" style="2" customWidth="1"/>
    <col min="3849" max="3849" width="12.7109375" style="2" customWidth="1"/>
    <col min="3850" max="3850" width="11.7109375" style="2" customWidth="1"/>
    <col min="3851" max="4096" width="9.140625" style="2"/>
    <col min="4097" max="4097" width="5.7109375" style="2" customWidth="1"/>
    <col min="4098" max="4098" width="9.7109375" style="2" customWidth="1"/>
    <col min="4099" max="4099" width="11.7109375" style="2" customWidth="1"/>
    <col min="4100" max="4100" width="54.7109375" style="2" customWidth="1"/>
    <col min="4101" max="4101" width="9.7109375" style="2" customWidth="1"/>
    <col min="4102" max="4102" width="10.7109375" style="2" customWidth="1"/>
    <col min="4103" max="4103" width="12.7109375" style="2" customWidth="1"/>
    <col min="4104" max="4104" width="11.7109375" style="2" customWidth="1"/>
    <col min="4105" max="4105" width="12.7109375" style="2" customWidth="1"/>
    <col min="4106" max="4106" width="11.7109375" style="2" customWidth="1"/>
    <col min="4107" max="4352" width="9.140625" style="2"/>
    <col min="4353" max="4353" width="5.7109375" style="2" customWidth="1"/>
    <col min="4354" max="4354" width="9.7109375" style="2" customWidth="1"/>
    <col min="4355" max="4355" width="11.7109375" style="2" customWidth="1"/>
    <col min="4356" max="4356" width="54.7109375" style="2" customWidth="1"/>
    <col min="4357" max="4357" width="9.7109375" style="2" customWidth="1"/>
    <col min="4358" max="4358" width="10.7109375" style="2" customWidth="1"/>
    <col min="4359" max="4359" width="12.7109375" style="2" customWidth="1"/>
    <col min="4360" max="4360" width="11.7109375" style="2" customWidth="1"/>
    <col min="4361" max="4361" width="12.7109375" style="2" customWidth="1"/>
    <col min="4362" max="4362" width="11.7109375" style="2" customWidth="1"/>
    <col min="4363" max="4608" width="9.140625" style="2"/>
    <col min="4609" max="4609" width="5.7109375" style="2" customWidth="1"/>
    <col min="4610" max="4610" width="9.7109375" style="2" customWidth="1"/>
    <col min="4611" max="4611" width="11.7109375" style="2" customWidth="1"/>
    <col min="4612" max="4612" width="54.7109375" style="2" customWidth="1"/>
    <col min="4613" max="4613" width="9.7109375" style="2" customWidth="1"/>
    <col min="4614" max="4614" width="10.7109375" style="2" customWidth="1"/>
    <col min="4615" max="4615" width="12.7109375" style="2" customWidth="1"/>
    <col min="4616" max="4616" width="11.7109375" style="2" customWidth="1"/>
    <col min="4617" max="4617" width="12.7109375" style="2" customWidth="1"/>
    <col min="4618" max="4618" width="11.7109375" style="2" customWidth="1"/>
    <col min="4619" max="4864" width="9.140625" style="2"/>
    <col min="4865" max="4865" width="5.7109375" style="2" customWidth="1"/>
    <col min="4866" max="4866" width="9.7109375" style="2" customWidth="1"/>
    <col min="4867" max="4867" width="11.7109375" style="2" customWidth="1"/>
    <col min="4868" max="4868" width="54.7109375" style="2" customWidth="1"/>
    <col min="4869" max="4869" width="9.7109375" style="2" customWidth="1"/>
    <col min="4870" max="4870" width="10.7109375" style="2" customWidth="1"/>
    <col min="4871" max="4871" width="12.7109375" style="2" customWidth="1"/>
    <col min="4872" max="4872" width="11.7109375" style="2" customWidth="1"/>
    <col min="4873" max="4873" width="12.7109375" style="2" customWidth="1"/>
    <col min="4874" max="4874" width="11.7109375" style="2" customWidth="1"/>
    <col min="4875" max="5120" width="9.140625" style="2"/>
    <col min="5121" max="5121" width="5.7109375" style="2" customWidth="1"/>
    <col min="5122" max="5122" width="9.7109375" style="2" customWidth="1"/>
    <col min="5123" max="5123" width="11.7109375" style="2" customWidth="1"/>
    <col min="5124" max="5124" width="54.7109375" style="2" customWidth="1"/>
    <col min="5125" max="5125" width="9.7109375" style="2" customWidth="1"/>
    <col min="5126" max="5126" width="10.7109375" style="2" customWidth="1"/>
    <col min="5127" max="5127" width="12.7109375" style="2" customWidth="1"/>
    <col min="5128" max="5128" width="11.7109375" style="2" customWidth="1"/>
    <col min="5129" max="5129" width="12.7109375" style="2" customWidth="1"/>
    <col min="5130" max="5130" width="11.7109375" style="2" customWidth="1"/>
    <col min="5131" max="5376" width="9.140625" style="2"/>
    <col min="5377" max="5377" width="5.7109375" style="2" customWidth="1"/>
    <col min="5378" max="5378" width="9.7109375" style="2" customWidth="1"/>
    <col min="5379" max="5379" width="11.7109375" style="2" customWidth="1"/>
    <col min="5380" max="5380" width="54.7109375" style="2" customWidth="1"/>
    <col min="5381" max="5381" width="9.7109375" style="2" customWidth="1"/>
    <col min="5382" max="5382" width="10.7109375" style="2" customWidth="1"/>
    <col min="5383" max="5383" width="12.7109375" style="2" customWidth="1"/>
    <col min="5384" max="5384" width="11.7109375" style="2" customWidth="1"/>
    <col min="5385" max="5385" width="12.7109375" style="2" customWidth="1"/>
    <col min="5386" max="5386" width="11.7109375" style="2" customWidth="1"/>
    <col min="5387" max="5632" width="9.140625" style="2"/>
    <col min="5633" max="5633" width="5.7109375" style="2" customWidth="1"/>
    <col min="5634" max="5634" width="9.7109375" style="2" customWidth="1"/>
    <col min="5635" max="5635" width="11.7109375" style="2" customWidth="1"/>
    <col min="5636" max="5636" width="54.7109375" style="2" customWidth="1"/>
    <col min="5637" max="5637" width="9.7109375" style="2" customWidth="1"/>
    <col min="5638" max="5638" width="10.7109375" style="2" customWidth="1"/>
    <col min="5639" max="5639" width="12.7109375" style="2" customWidth="1"/>
    <col min="5640" max="5640" width="11.7109375" style="2" customWidth="1"/>
    <col min="5641" max="5641" width="12.7109375" style="2" customWidth="1"/>
    <col min="5642" max="5642" width="11.7109375" style="2" customWidth="1"/>
    <col min="5643" max="5888" width="9.140625" style="2"/>
    <col min="5889" max="5889" width="5.7109375" style="2" customWidth="1"/>
    <col min="5890" max="5890" width="9.7109375" style="2" customWidth="1"/>
    <col min="5891" max="5891" width="11.7109375" style="2" customWidth="1"/>
    <col min="5892" max="5892" width="54.7109375" style="2" customWidth="1"/>
    <col min="5893" max="5893" width="9.7109375" style="2" customWidth="1"/>
    <col min="5894" max="5894" width="10.7109375" style="2" customWidth="1"/>
    <col min="5895" max="5895" width="12.7109375" style="2" customWidth="1"/>
    <col min="5896" max="5896" width="11.7109375" style="2" customWidth="1"/>
    <col min="5897" max="5897" width="12.7109375" style="2" customWidth="1"/>
    <col min="5898" max="5898" width="11.7109375" style="2" customWidth="1"/>
    <col min="5899" max="6144" width="9.140625" style="2"/>
    <col min="6145" max="6145" width="5.7109375" style="2" customWidth="1"/>
    <col min="6146" max="6146" width="9.7109375" style="2" customWidth="1"/>
    <col min="6147" max="6147" width="11.7109375" style="2" customWidth="1"/>
    <col min="6148" max="6148" width="54.7109375" style="2" customWidth="1"/>
    <col min="6149" max="6149" width="9.7109375" style="2" customWidth="1"/>
    <col min="6150" max="6150" width="10.7109375" style="2" customWidth="1"/>
    <col min="6151" max="6151" width="12.7109375" style="2" customWidth="1"/>
    <col min="6152" max="6152" width="11.7109375" style="2" customWidth="1"/>
    <col min="6153" max="6153" width="12.7109375" style="2" customWidth="1"/>
    <col min="6154" max="6154" width="11.7109375" style="2" customWidth="1"/>
    <col min="6155" max="6400" width="9.140625" style="2"/>
    <col min="6401" max="6401" width="5.7109375" style="2" customWidth="1"/>
    <col min="6402" max="6402" width="9.7109375" style="2" customWidth="1"/>
    <col min="6403" max="6403" width="11.7109375" style="2" customWidth="1"/>
    <col min="6404" max="6404" width="54.7109375" style="2" customWidth="1"/>
    <col min="6405" max="6405" width="9.7109375" style="2" customWidth="1"/>
    <col min="6406" max="6406" width="10.7109375" style="2" customWidth="1"/>
    <col min="6407" max="6407" width="12.7109375" style="2" customWidth="1"/>
    <col min="6408" max="6408" width="11.7109375" style="2" customWidth="1"/>
    <col min="6409" max="6409" width="12.7109375" style="2" customWidth="1"/>
    <col min="6410" max="6410" width="11.7109375" style="2" customWidth="1"/>
    <col min="6411" max="6656" width="9.140625" style="2"/>
    <col min="6657" max="6657" width="5.7109375" style="2" customWidth="1"/>
    <col min="6658" max="6658" width="9.7109375" style="2" customWidth="1"/>
    <col min="6659" max="6659" width="11.7109375" style="2" customWidth="1"/>
    <col min="6660" max="6660" width="54.7109375" style="2" customWidth="1"/>
    <col min="6661" max="6661" width="9.7109375" style="2" customWidth="1"/>
    <col min="6662" max="6662" width="10.7109375" style="2" customWidth="1"/>
    <col min="6663" max="6663" width="12.7109375" style="2" customWidth="1"/>
    <col min="6664" max="6664" width="11.7109375" style="2" customWidth="1"/>
    <col min="6665" max="6665" width="12.7109375" style="2" customWidth="1"/>
    <col min="6666" max="6666" width="11.7109375" style="2" customWidth="1"/>
    <col min="6667" max="6912" width="9.140625" style="2"/>
    <col min="6913" max="6913" width="5.7109375" style="2" customWidth="1"/>
    <col min="6914" max="6914" width="9.7109375" style="2" customWidth="1"/>
    <col min="6915" max="6915" width="11.7109375" style="2" customWidth="1"/>
    <col min="6916" max="6916" width="54.7109375" style="2" customWidth="1"/>
    <col min="6917" max="6917" width="9.7109375" style="2" customWidth="1"/>
    <col min="6918" max="6918" width="10.7109375" style="2" customWidth="1"/>
    <col min="6919" max="6919" width="12.7109375" style="2" customWidth="1"/>
    <col min="6920" max="6920" width="11.7109375" style="2" customWidth="1"/>
    <col min="6921" max="6921" width="12.7109375" style="2" customWidth="1"/>
    <col min="6922" max="6922" width="11.7109375" style="2" customWidth="1"/>
    <col min="6923" max="7168" width="9.140625" style="2"/>
    <col min="7169" max="7169" width="5.7109375" style="2" customWidth="1"/>
    <col min="7170" max="7170" width="9.7109375" style="2" customWidth="1"/>
    <col min="7171" max="7171" width="11.7109375" style="2" customWidth="1"/>
    <col min="7172" max="7172" width="54.7109375" style="2" customWidth="1"/>
    <col min="7173" max="7173" width="9.7109375" style="2" customWidth="1"/>
    <col min="7174" max="7174" width="10.7109375" style="2" customWidth="1"/>
    <col min="7175" max="7175" width="12.7109375" style="2" customWidth="1"/>
    <col min="7176" max="7176" width="11.7109375" style="2" customWidth="1"/>
    <col min="7177" max="7177" width="12.7109375" style="2" customWidth="1"/>
    <col min="7178" max="7178" width="11.7109375" style="2" customWidth="1"/>
    <col min="7179" max="7424" width="9.140625" style="2"/>
    <col min="7425" max="7425" width="5.7109375" style="2" customWidth="1"/>
    <col min="7426" max="7426" width="9.7109375" style="2" customWidth="1"/>
    <col min="7427" max="7427" width="11.7109375" style="2" customWidth="1"/>
    <col min="7428" max="7428" width="54.7109375" style="2" customWidth="1"/>
    <col min="7429" max="7429" width="9.7109375" style="2" customWidth="1"/>
    <col min="7430" max="7430" width="10.7109375" style="2" customWidth="1"/>
    <col min="7431" max="7431" width="12.7109375" style="2" customWidth="1"/>
    <col min="7432" max="7432" width="11.7109375" style="2" customWidth="1"/>
    <col min="7433" max="7433" width="12.7109375" style="2" customWidth="1"/>
    <col min="7434" max="7434" width="11.7109375" style="2" customWidth="1"/>
    <col min="7435" max="7680" width="9.140625" style="2"/>
    <col min="7681" max="7681" width="5.7109375" style="2" customWidth="1"/>
    <col min="7682" max="7682" width="9.7109375" style="2" customWidth="1"/>
    <col min="7683" max="7683" width="11.7109375" style="2" customWidth="1"/>
    <col min="7684" max="7684" width="54.7109375" style="2" customWidth="1"/>
    <col min="7685" max="7685" width="9.7109375" style="2" customWidth="1"/>
    <col min="7686" max="7686" width="10.7109375" style="2" customWidth="1"/>
    <col min="7687" max="7687" width="12.7109375" style="2" customWidth="1"/>
    <col min="7688" max="7688" width="11.7109375" style="2" customWidth="1"/>
    <col min="7689" max="7689" width="12.7109375" style="2" customWidth="1"/>
    <col min="7690" max="7690" width="11.7109375" style="2" customWidth="1"/>
    <col min="7691" max="7936" width="9.140625" style="2"/>
    <col min="7937" max="7937" width="5.7109375" style="2" customWidth="1"/>
    <col min="7938" max="7938" width="9.7109375" style="2" customWidth="1"/>
    <col min="7939" max="7939" width="11.7109375" style="2" customWidth="1"/>
    <col min="7940" max="7940" width="54.7109375" style="2" customWidth="1"/>
    <col min="7941" max="7941" width="9.7109375" style="2" customWidth="1"/>
    <col min="7942" max="7942" width="10.7109375" style="2" customWidth="1"/>
    <col min="7943" max="7943" width="12.7109375" style="2" customWidth="1"/>
    <col min="7944" max="7944" width="11.7109375" style="2" customWidth="1"/>
    <col min="7945" max="7945" width="12.7109375" style="2" customWidth="1"/>
    <col min="7946" max="7946" width="11.7109375" style="2" customWidth="1"/>
    <col min="7947" max="8192" width="9.140625" style="2"/>
    <col min="8193" max="8193" width="5.7109375" style="2" customWidth="1"/>
    <col min="8194" max="8194" width="9.7109375" style="2" customWidth="1"/>
    <col min="8195" max="8195" width="11.7109375" style="2" customWidth="1"/>
    <col min="8196" max="8196" width="54.7109375" style="2" customWidth="1"/>
    <col min="8197" max="8197" width="9.7109375" style="2" customWidth="1"/>
    <col min="8198" max="8198" width="10.7109375" style="2" customWidth="1"/>
    <col min="8199" max="8199" width="12.7109375" style="2" customWidth="1"/>
    <col min="8200" max="8200" width="11.7109375" style="2" customWidth="1"/>
    <col min="8201" max="8201" width="12.7109375" style="2" customWidth="1"/>
    <col min="8202" max="8202" width="11.7109375" style="2" customWidth="1"/>
    <col min="8203" max="8448" width="9.140625" style="2"/>
    <col min="8449" max="8449" width="5.7109375" style="2" customWidth="1"/>
    <col min="8450" max="8450" width="9.7109375" style="2" customWidth="1"/>
    <col min="8451" max="8451" width="11.7109375" style="2" customWidth="1"/>
    <col min="8452" max="8452" width="54.7109375" style="2" customWidth="1"/>
    <col min="8453" max="8453" width="9.7109375" style="2" customWidth="1"/>
    <col min="8454" max="8454" width="10.7109375" style="2" customWidth="1"/>
    <col min="8455" max="8455" width="12.7109375" style="2" customWidth="1"/>
    <col min="8456" max="8456" width="11.7109375" style="2" customWidth="1"/>
    <col min="8457" max="8457" width="12.7109375" style="2" customWidth="1"/>
    <col min="8458" max="8458" width="11.7109375" style="2" customWidth="1"/>
    <col min="8459" max="8704" width="9.140625" style="2"/>
    <col min="8705" max="8705" width="5.7109375" style="2" customWidth="1"/>
    <col min="8706" max="8706" width="9.7109375" style="2" customWidth="1"/>
    <col min="8707" max="8707" width="11.7109375" style="2" customWidth="1"/>
    <col min="8708" max="8708" width="54.7109375" style="2" customWidth="1"/>
    <col min="8709" max="8709" width="9.7109375" style="2" customWidth="1"/>
    <col min="8710" max="8710" width="10.7109375" style="2" customWidth="1"/>
    <col min="8711" max="8711" width="12.7109375" style="2" customWidth="1"/>
    <col min="8712" max="8712" width="11.7109375" style="2" customWidth="1"/>
    <col min="8713" max="8713" width="12.7109375" style="2" customWidth="1"/>
    <col min="8714" max="8714" width="11.7109375" style="2" customWidth="1"/>
    <col min="8715" max="8960" width="9.140625" style="2"/>
    <col min="8961" max="8961" width="5.7109375" style="2" customWidth="1"/>
    <col min="8962" max="8962" width="9.7109375" style="2" customWidth="1"/>
    <col min="8963" max="8963" width="11.7109375" style="2" customWidth="1"/>
    <col min="8964" max="8964" width="54.7109375" style="2" customWidth="1"/>
    <col min="8965" max="8965" width="9.7109375" style="2" customWidth="1"/>
    <col min="8966" max="8966" width="10.7109375" style="2" customWidth="1"/>
    <col min="8967" max="8967" width="12.7109375" style="2" customWidth="1"/>
    <col min="8968" max="8968" width="11.7109375" style="2" customWidth="1"/>
    <col min="8969" max="8969" width="12.7109375" style="2" customWidth="1"/>
    <col min="8970" max="8970" width="11.7109375" style="2" customWidth="1"/>
    <col min="8971" max="9216" width="9.140625" style="2"/>
    <col min="9217" max="9217" width="5.7109375" style="2" customWidth="1"/>
    <col min="9218" max="9218" width="9.7109375" style="2" customWidth="1"/>
    <col min="9219" max="9219" width="11.7109375" style="2" customWidth="1"/>
    <col min="9220" max="9220" width="54.7109375" style="2" customWidth="1"/>
    <col min="9221" max="9221" width="9.7109375" style="2" customWidth="1"/>
    <col min="9222" max="9222" width="10.7109375" style="2" customWidth="1"/>
    <col min="9223" max="9223" width="12.7109375" style="2" customWidth="1"/>
    <col min="9224" max="9224" width="11.7109375" style="2" customWidth="1"/>
    <col min="9225" max="9225" width="12.7109375" style="2" customWidth="1"/>
    <col min="9226" max="9226" width="11.7109375" style="2" customWidth="1"/>
    <col min="9227" max="9472" width="9.140625" style="2"/>
    <col min="9473" max="9473" width="5.7109375" style="2" customWidth="1"/>
    <col min="9474" max="9474" width="9.7109375" style="2" customWidth="1"/>
    <col min="9475" max="9475" width="11.7109375" style="2" customWidth="1"/>
    <col min="9476" max="9476" width="54.7109375" style="2" customWidth="1"/>
    <col min="9477" max="9477" width="9.7109375" style="2" customWidth="1"/>
    <col min="9478" max="9478" width="10.7109375" style="2" customWidth="1"/>
    <col min="9479" max="9479" width="12.7109375" style="2" customWidth="1"/>
    <col min="9480" max="9480" width="11.7109375" style="2" customWidth="1"/>
    <col min="9481" max="9481" width="12.7109375" style="2" customWidth="1"/>
    <col min="9482" max="9482" width="11.7109375" style="2" customWidth="1"/>
    <col min="9483" max="9728" width="9.140625" style="2"/>
    <col min="9729" max="9729" width="5.7109375" style="2" customWidth="1"/>
    <col min="9730" max="9730" width="9.7109375" style="2" customWidth="1"/>
    <col min="9731" max="9731" width="11.7109375" style="2" customWidth="1"/>
    <col min="9732" max="9732" width="54.7109375" style="2" customWidth="1"/>
    <col min="9733" max="9733" width="9.7109375" style="2" customWidth="1"/>
    <col min="9734" max="9734" width="10.7109375" style="2" customWidth="1"/>
    <col min="9735" max="9735" width="12.7109375" style="2" customWidth="1"/>
    <col min="9736" max="9736" width="11.7109375" style="2" customWidth="1"/>
    <col min="9737" max="9737" width="12.7109375" style="2" customWidth="1"/>
    <col min="9738" max="9738" width="11.7109375" style="2" customWidth="1"/>
    <col min="9739" max="9984" width="9.140625" style="2"/>
    <col min="9985" max="9985" width="5.7109375" style="2" customWidth="1"/>
    <col min="9986" max="9986" width="9.7109375" style="2" customWidth="1"/>
    <col min="9987" max="9987" width="11.7109375" style="2" customWidth="1"/>
    <col min="9988" max="9988" width="54.7109375" style="2" customWidth="1"/>
    <col min="9989" max="9989" width="9.7109375" style="2" customWidth="1"/>
    <col min="9990" max="9990" width="10.7109375" style="2" customWidth="1"/>
    <col min="9991" max="9991" width="12.7109375" style="2" customWidth="1"/>
    <col min="9992" max="9992" width="11.7109375" style="2" customWidth="1"/>
    <col min="9993" max="9993" width="12.7109375" style="2" customWidth="1"/>
    <col min="9994" max="9994" width="11.7109375" style="2" customWidth="1"/>
    <col min="9995" max="10240" width="9.140625" style="2"/>
    <col min="10241" max="10241" width="5.7109375" style="2" customWidth="1"/>
    <col min="10242" max="10242" width="9.7109375" style="2" customWidth="1"/>
    <col min="10243" max="10243" width="11.7109375" style="2" customWidth="1"/>
    <col min="10244" max="10244" width="54.7109375" style="2" customWidth="1"/>
    <col min="10245" max="10245" width="9.7109375" style="2" customWidth="1"/>
    <col min="10246" max="10246" width="10.7109375" style="2" customWidth="1"/>
    <col min="10247" max="10247" width="12.7109375" style="2" customWidth="1"/>
    <col min="10248" max="10248" width="11.7109375" style="2" customWidth="1"/>
    <col min="10249" max="10249" width="12.7109375" style="2" customWidth="1"/>
    <col min="10250" max="10250" width="11.7109375" style="2" customWidth="1"/>
    <col min="10251" max="10496" width="9.140625" style="2"/>
    <col min="10497" max="10497" width="5.7109375" style="2" customWidth="1"/>
    <col min="10498" max="10498" width="9.7109375" style="2" customWidth="1"/>
    <col min="10499" max="10499" width="11.7109375" style="2" customWidth="1"/>
    <col min="10500" max="10500" width="54.7109375" style="2" customWidth="1"/>
    <col min="10501" max="10501" width="9.7109375" style="2" customWidth="1"/>
    <col min="10502" max="10502" width="10.7109375" style="2" customWidth="1"/>
    <col min="10503" max="10503" width="12.7109375" style="2" customWidth="1"/>
    <col min="10504" max="10504" width="11.7109375" style="2" customWidth="1"/>
    <col min="10505" max="10505" width="12.7109375" style="2" customWidth="1"/>
    <col min="10506" max="10506" width="11.7109375" style="2" customWidth="1"/>
    <col min="10507" max="10752" width="9.140625" style="2"/>
    <col min="10753" max="10753" width="5.7109375" style="2" customWidth="1"/>
    <col min="10754" max="10754" width="9.7109375" style="2" customWidth="1"/>
    <col min="10755" max="10755" width="11.7109375" style="2" customWidth="1"/>
    <col min="10756" max="10756" width="54.7109375" style="2" customWidth="1"/>
    <col min="10757" max="10757" width="9.7109375" style="2" customWidth="1"/>
    <col min="10758" max="10758" width="10.7109375" style="2" customWidth="1"/>
    <col min="10759" max="10759" width="12.7109375" style="2" customWidth="1"/>
    <col min="10760" max="10760" width="11.7109375" style="2" customWidth="1"/>
    <col min="10761" max="10761" width="12.7109375" style="2" customWidth="1"/>
    <col min="10762" max="10762" width="11.7109375" style="2" customWidth="1"/>
    <col min="10763" max="11008" width="9.140625" style="2"/>
    <col min="11009" max="11009" width="5.7109375" style="2" customWidth="1"/>
    <col min="11010" max="11010" width="9.7109375" style="2" customWidth="1"/>
    <col min="11011" max="11011" width="11.7109375" style="2" customWidth="1"/>
    <col min="11012" max="11012" width="54.7109375" style="2" customWidth="1"/>
    <col min="11013" max="11013" width="9.7109375" style="2" customWidth="1"/>
    <col min="11014" max="11014" width="10.7109375" style="2" customWidth="1"/>
    <col min="11015" max="11015" width="12.7109375" style="2" customWidth="1"/>
    <col min="11016" max="11016" width="11.7109375" style="2" customWidth="1"/>
    <col min="11017" max="11017" width="12.7109375" style="2" customWidth="1"/>
    <col min="11018" max="11018" width="11.7109375" style="2" customWidth="1"/>
    <col min="11019" max="11264" width="9.140625" style="2"/>
    <col min="11265" max="11265" width="5.7109375" style="2" customWidth="1"/>
    <col min="11266" max="11266" width="9.7109375" style="2" customWidth="1"/>
    <col min="11267" max="11267" width="11.7109375" style="2" customWidth="1"/>
    <col min="11268" max="11268" width="54.7109375" style="2" customWidth="1"/>
    <col min="11269" max="11269" width="9.7109375" style="2" customWidth="1"/>
    <col min="11270" max="11270" width="10.7109375" style="2" customWidth="1"/>
    <col min="11271" max="11271" width="12.7109375" style="2" customWidth="1"/>
    <col min="11272" max="11272" width="11.7109375" style="2" customWidth="1"/>
    <col min="11273" max="11273" width="12.7109375" style="2" customWidth="1"/>
    <col min="11274" max="11274" width="11.7109375" style="2" customWidth="1"/>
    <col min="11275" max="11520" width="9.140625" style="2"/>
    <col min="11521" max="11521" width="5.7109375" style="2" customWidth="1"/>
    <col min="11522" max="11522" width="9.7109375" style="2" customWidth="1"/>
    <col min="11523" max="11523" width="11.7109375" style="2" customWidth="1"/>
    <col min="11524" max="11524" width="54.7109375" style="2" customWidth="1"/>
    <col min="11525" max="11525" width="9.7109375" style="2" customWidth="1"/>
    <col min="11526" max="11526" width="10.7109375" style="2" customWidth="1"/>
    <col min="11527" max="11527" width="12.7109375" style="2" customWidth="1"/>
    <col min="11528" max="11528" width="11.7109375" style="2" customWidth="1"/>
    <col min="11529" max="11529" width="12.7109375" style="2" customWidth="1"/>
    <col min="11530" max="11530" width="11.7109375" style="2" customWidth="1"/>
    <col min="11531" max="11776" width="9.140625" style="2"/>
    <col min="11777" max="11777" width="5.7109375" style="2" customWidth="1"/>
    <col min="11778" max="11778" width="9.7109375" style="2" customWidth="1"/>
    <col min="11779" max="11779" width="11.7109375" style="2" customWidth="1"/>
    <col min="11780" max="11780" width="54.7109375" style="2" customWidth="1"/>
    <col min="11781" max="11781" width="9.7109375" style="2" customWidth="1"/>
    <col min="11782" max="11782" width="10.7109375" style="2" customWidth="1"/>
    <col min="11783" max="11783" width="12.7109375" style="2" customWidth="1"/>
    <col min="11784" max="11784" width="11.7109375" style="2" customWidth="1"/>
    <col min="11785" max="11785" width="12.7109375" style="2" customWidth="1"/>
    <col min="11786" max="11786" width="11.7109375" style="2" customWidth="1"/>
    <col min="11787" max="12032" width="9.140625" style="2"/>
    <col min="12033" max="12033" width="5.7109375" style="2" customWidth="1"/>
    <col min="12034" max="12034" width="9.7109375" style="2" customWidth="1"/>
    <col min="12035" max="12035" width="11.7109375" style="2" customWidth="1"/>
    <col min="12036" max="12036" width="54.7109375" style="2" customWidth="1"/>
    <col min="12037" max="12037" width="9.7109375" style="2" customWidth="1"/>
    <col min="12038" max="12038" width="10.7109375" style="2" customWidth="1"/>
    <col min="12039" max="12039" width="12.7109375" style="2" customWidth="1"/>
    <col min="12040" max="12040" width="11.7109375" style="2" customWidth="1"/>
    <col min="12041" max="12041" width="12.7109375" style="2" customWidth="1"/>
    <col min="12042" max="12042" width="11.7109375" style="2" customWidth="1"/>
    <col min="12043" max="12288" width="9.140625" style="2"/>
    <col min="12289" max="12289" width="5.7109375" style="2" customWidth="1"/>
    <col min="12290" max="12290" width="9.7109375" style="2" customWidth="1"/>
    <col min="12291" max="12291" width="11.7109375" style="2" customWidth="1"/>
    <col min="12292" max="12292" width="54.7109375" style="2" customWidth="1"/>
    <col min="12293" max="12293" width="9.7109375" style="2" customWidth="1"/>
    <col min="12294" max="12294" width="10.7109375" style="2" customWidth="1"/>
    <col min="12295" max="12295" width="12.7109375" style="2" customWidth="1"/>
    <col min="12296" max="12296" width="11.7109375" style="2" customWidth="1"/>
    <col min="12297" max="12297" width="12.7109375" style="2" customWidth="1"/>
    <col min="12298" max="12298" width="11.7109375" style="2" customWidth="1"/>
    <col min="12299" max="12544" width="9.140625" style="2"/>
    <col min="12545" max="12545" width="5.7109375" style="2" customWidth="1"/>
    <col min="12546" max="12546" width="9.7109375" style="2" customWidth="1"/>
    <col min="12547" max="12547" width="11.7109375" style="2" customWidth="1"/>
    <col min="12548" max="12548" width="54.7109375" style="2" customWidth="1"/>
    <col min="12549" max="12549" width="9.7109375" style="2" customWidth="1"/>
    <col min="12550" max="12550" width="10.7109375" style="2" customWidth="1"/>
    <col min="12551" max="12551" width="12.7109375" style="2" customWidth="1"/>
    <col min="12552" max="12552" width="11.7109375" style="2" customWidth="1"/>
    <col min="12553" max="12553" width="12.7109375" style="2" customWidth="1"/>
    <col min="12554" max="12554" width="11.7109375" style="2" customWidth="1"/>
    <col min="12555" max="12800" width="9.140625" style="2"/>
    <col min="12801" max="12801" width="5.7109375" style="2" customWidth="1"/>
    <col min="12802" max="12802" width="9.7109375" style="2" customWidth="1"/>
    <col min="12803" max="12803" width="11.7109375" style="2" customWidth="1"/>
    <col min="12804" max="12804" width="54.7109375" style="2" customWidth="1"/>
    <col min="12805" max="12805" width="9.7109375" style="2" customWidth="1"/>
    <col min="12806" max="12806" width="10.7109375" style="2" customWidth="1"/>
    <col min="12807" max="12807" width="12.7109375" style="2" customWidth="1"/>
    <col min="12808" max="12808" width="11.7109375" style="2" customWidth="1"/>
    <col min="12809" max="12809" width="12.7109375" style="2" customWidth="1"/>
    <col min="12810" max="12810" width="11.7109375" style="2" customWidth="1"/>
    <col min="12811" max="13056" width="9.140625" style="2"/>
    <col min="13057" max="13057" width="5.7109375" style="2" customWidth="1"/>
    <col min="13058" max="13058" width="9.7109375" style="2" customWidth="1"/>
    <col min="13059" max="13059" width="11.7109375" style="2" customWidth="1"/>
    <col min="13060" max="13060" width="54.7109375" style="2" customWidth="1"/>
    <col min="13061" max="13061" width="9.7109375" style="2" customWidth="1"/>
    <col min="13062" max="13062" width="10.7109375" style="2" customWidth="1"/>
    <col min="13063" max="13063" width="12.7109375" style="2" customWidth="1"/>
    <col min="13064" max="13064" width="11.7109375" style="2" customWidth="1"/>
    <col min="13065" max="13065" width="12.7109375" style="2" customWidth="1"/>
    <col min="13066" max="13066" width="11.7109375" style="2" customWidth="1"/>
    <col min="13067" max="13312" width="9.140625" style="2"/>
    <col min="13313" max="13313" width="5.7109375" style="2" customWidth="1"/>
    <col min="13314" max="13314" width="9.7109375" style="2" customWidth="1"/>
    <col min="13315" max="13315" width="11.7109375" style="2" customWidth="1"/>
    <col min="13316" max="13316" width="54.7109375" style="2" customWidth="1"/>
    <col min="13317" max="13317" width="9.7109375" style="2" customWidth="1"/>
    <col min="13318" max="13318" width="10.7109375" style="2" customWidth="1"/>
    <col min="13319" max="13319" width="12.7109375" style="2" customWidth="1"/>
    <col min="13320" max="13320" width="11.7109375" style="2" customWidth="1"/>
    <col min="13321" max="13321" width="12.7109375" style="2" customWidth="1"/>
    <col min="13322" max="13322" width="11.7109375" style="2" customWidth="1"/>
    <col min="13323" max="13568" width="9.140625" style="2"/>
    <col min="13569" max="13569" width="5.7109375" style="2" customWidth="1"/>
    <col min="13570" max="13570" width="9.7109375" style="2" customWidth="1"/>
    <col min="13571" max="13571" width="11.7109375" style="2" customWidth="1"/>
    <col min="13572" max="13572" width="54.7109375" style="2" customWidth="1"/>
    <col min="13573" max="13573" width="9.7109375" style="2" customWidth="1"/>
    <col min="13574" max="13574" width="10.7109375" style="2" customWidth="1"/>
    <col min="13575" max="13575" width="12.7109375" style="2" customWidth="1"/>
    <col min="13576" max="13576" width="11.7109375" style="2" customWidth="1"/>
    <col min="13577" max="13577" width="12.7109375" style="2" customWidth="1"/>
    <col min="13578" max="13578" width="11.7109375" style="2" customWidth="1"/>
    <col min="13579" max="13824" width="9.140625" style="2"/>
    <col min="13825" max="13825" width="5.7109375" style="2" customWidth="1"/>
    <col min="13826" max="13826" width="9.7109375" style="2" customWidth="1"/>
    <col min="13827" max="13827" width="11.7109375" style="2" customWidth="1"/>
    <col min="13828" max="13828" width="54.7109375" style="2" customWidth="1"/>
    <col min="13829" max="13829" width="9.7109375" style="2" customWidth="1"/>
    <col min="13830" max="13830" width="10.7109375" style="2" customWidth="1"/>
    <col min="13831" max="13831" width="12.7109375" style="2" customWidth="1"/>
    <col min="13832" max="13832" width="11.7109375" style="2" customWidth="1"/>
    <col min="13833" max="13833" width="12.7109375" style="2" customWidth="1"/>
    <col min="13834" max="13834" width="11.7109375" style="2" customWidth="1"/>
    <col min="13835" max="14080" width="9.140625" style="2"/>
    <col min="14081" max="14081" width="5.7109375" style="2" customWidth="1"/>
    <col min="14082" max="14082" width="9.7109375" style="2" customWidth="1"/>
    <col min="14083" max="14083" width="11.7109375" style="2" customWidth="1"/>
    <col min="14084" max="14084" width="54.7109375" style="2" customWidth="1"/>
    <col min="14085" max="14085" width="9.7109375" style="2" customWidth="1"/>
    <col min="14086" max="14086" width="10.7109375" style="2" customWidth="1"/>
    <col min="14087" max="14087" width="12.7109375" style="2" customWidth="1"/>
    <col min="14088" max="14088" width="11.7109375" style="2" customWidth="1"/>
    <col min="14089" max="14089" width="12.7109375" style="2" customWidth="1"/>
    <col min="14090" max="14090" width="11.7109375" style="2" customWidth="1"/>
    <col min="14091" max="14336" width="9.140625" style="2"/>
    <col min="14337" max="14337" width="5.7109375" style="2" customWidth="1"/>
    <col min="14338" max="14338" width="9.7109375" style="2" customWidth="1"/>
    <col min="14339" max="14339" width="11.7109375" style="2" customWidth="1"/>
    <col min="14340" max="14340" width="54.7109375" style="2" customWidth="1"/>
    <col min="14341" max="14341" width="9.7109375" style="2" customWidth="1"/>
    <col min="14342" max="14342" width="10.7109375" style="2" customWidth="1"/>
    <col min="14343" max="14343" width="12.7109375" style="2" customWidth="1"/>
    <col min="14344" max="14344" width="11.7109375" style="2" customWidth="1"/>
    <col min="14345" max="14345" width="12.7109375" style="2" customWidth="1"/>
    <col min="14346" max="14346" width="11.7109375" style="2" customWidth="1"/>
    <col min="14347" max="14592" width="9.140625" style="2"/>
    <col min="14593" max="14593" width="5.7109375" style="2" customWidth="1"/>
    <col min="14594" max="14594" width="9.7109375" style="2" customWidth="1"/>
    <col min="14595" max="14595" width="11.7109375" style="2" customWidth="1"/>
    <col min="14596" max="14596" width="54.7109375" style="2" customWidth="1"/>
    <col min="14597" max="14597" width="9.7109375" style="2" customWidth="1"/>
    <col min="14598" max="14598" width="10.7109375" style="2" customWidth="1"/>
    <col min="14599" max="14599" width="12.7109375" style="2" customWidth="1"/>
    <col min="14600" max="14600" width="11.7109375" style="2" customWidth="1"/>
    <col min="14601" max="14601" width="12.7109375" style="2" customWidth="1"/>
    <col min="14602" max="14602" width="11.7109375" style="2" customWidth="1"/>
    <col min="14603" max="14848" width="9.140625" style="2"/>
    <col min="14849" max="14849" width="5.7109375" style="2" customWidth="1"/>
    <col min="14850" max="14850" width="9.7109375" style="2" customWidth="1"/>
    <col min="14851" max="14851" width="11.7109375" style="2" customWidth="1"/>
    <col min="14852" max="14852" width="54.7109375" style="2" customWidth="1"/>
    <col min="14853" max="14853" width="9.7109375" style="2" customWidth="1"/>
    <col min="14854" max="14854" width="10.7109375" style="2" customWidth="1"/>
    <col min="14855" max="14855" width="12.7109375" style="2" customWidth="1"/>
    <col min="14856" max="14856" width="11.7109375" style="2" customWidth="1"/>
    <col min="14857" max="14857" width="12.7109375" style="2" customWidth="1"/>
    <col min="14858" max="14858" width="11.7109375" style="2" customWidth="1"/>
    <col min="14859" max="15104" width="9.140625" style="2"/>
    <col min="15105" max="15105" width="5.7109375" style="2" customWidth="1"/>
    <col min="15106" max="15106" width="9.7109375" style="2" customWidth="1"/>
    <col min="15107" max="15107" width="11.7109375" style="2" customWidth="1"/>
    <col min="15108" max="15108" width="54.7109375" style="2" customWidth="1"/>
    <col min="15109" max="15109" width="9.7109375" style="2" customWidth="1"/>
    <col min="15110" max="15110" width="10.7109375" style="2" customWidth="1"/>
    <col min="15111" max="15111" width="12.7109375" style="2" customWidth="1"/>
    <col min="15112" max="15112" width="11.7109375" style="2" customWidth="1"/>
    <col min="15113" max="15113" width="12.7109375" style="2" customWidth="1"/>
    <col min="15114" max="15114" width="11.7109375" style="2" customWidth="1"/>
    <col min="15115" max="15360" width="9.140625" style="2"/>
    <col min="15361" max="15361" width="5.7109375" style="2" customWidth="1"/>
    <col min="15362" max="15362" width="9.7109375" style="2" customWidth="1"/>
    <col min="15363" max="15363" width="11.7109375" style="2" customWidth="1"/>
    <col min="15364" max="15364" width="54.7109375" style="2" customWidth="1"/>
    <col min="15365" max="15365" width="9.7109375" style="2" customWidth="1"/>
    <col min="15366" max="15366" width="10.7109375" style="2" customWidth="1"/>
    <col min="15367" max="15367" width="12.7109375" style="2" customWidth="1"/>
    <col min="15368" max="15368" width="11.7109375" style="2" customWidth="1"/>
    <col min="15369" max="15369" width="12.7109375" style="2" customWidth="1"/>
    <col min="15370" max="15370" width="11.7109375" style="2" customWidth="1"/>
    <col min="15371" max="15616" width="9.140625" style="2"/>
    <col min="15617" max="15617" width="5.7109375" style="2" customWidth="1"/>
    <col min="15618" max="15618" width="9.7109375" style="2" customWidth="1"/>
    <col min="15619" max="15619" width="11.7109375" style="2" customWidth="1"/>
    <col min="15620" max="15620" width="54.7109375" style="2" customWidth="1"/>
    <col min="15621" max="15621" width="9.7109375" style="2" customWidth="1"/>
    <col min="15622" max="15622" width="10.7109375" style="2" customWidth="1"/>
    <col min="15623" max="15623" width="12.7109375" style="2" customWidth="1"/>
    <col min="15624" max="15624" width="11.7109375" style="2" customWidth="1"/>
    <col min="15625" max="15625" width="12.7109375" style="2" customWidth="1"/>
    <col min="15626" max="15626" width="11.7109375" style="2" customWidth="1"/>
    <col min="15627" max="15872" width="9.140625" style="2"/>
    <col min="15873" max="15873" width="5.7109375" style="2" customWidth="1"/>
    <col min="15874" max="15874" width="9.7109375" style="2" customWidth="1"/>
    <col min="15875" max="15875" width="11.7109375" style="2" customWidth="1"/>
    <col min="15876" max="15876" width="54.7109375" style="2" customWidth="1"/>
    <col min="15877" max="15877" width="9.7109375" style="2" customWidth="1"/>
    <col min="15878" max="15878" width="10.7109375" style="2" customWidth="1"/>
    <col min="15879" max="15879" width="12.7109375" style="2" customWidth="1"/>
    <col min="15880" max="15880" width="11.7109375" style="2" customWidth="1"/>
    <col min="15881" max="15881" width="12.7109375" style="2" customWidth="1"/>
    <col min="15882" max="15882" width="11.7109375" style="2" customWidth="1"/>
    <col min="15883" max="16128" width="9.140625" style="2"/>
    <col min="16129" max="16129" width="5.7109375" style="2" customWidth="1"/>
    <col min="16130" max="16130" width="9.7109375" style="2" customWidth="1"/>
    <col min="16131" max="16131" width="11.7109375" style="2" customWidth="1"/>
    <col min="16132" max="16132" width="54.7109375" style="2" customWidth="1"/>
    <col min="16133" max="16133" width="9.7109375" style="2" customWidth="1"/>
    <col min="16134" max="16134" width="10.7109375" style="2" customWidth="1"/>
    <col min="16135" max="16135" width="12.7109375" style="2" customWidth="1"/>
    <col min="16136" max="16136" width="11.7109375" style="2" customWidth="1"/>
    <col min="16137" max="16137" width="12.7109375" style="2" customWidth="1"/>
    <col min="16138" max="16138" width="11.7109375" style="2" customWidth="1"/>
    <col min="16139" max="16384" width="9.140625" style="2"/>
  </cols>
  <sheetData>
    <row r="1" spans="1:11" s="175" customFormat="1" ht="12.75" customHeight="1" x14ac:dyDescent="0.25">
      <c r="A1" s="172"/>
      <c r="B1" s="172"/>
      <c r="C1" s="172"/>
      <c r="D1" s="172"/>
      <c r="E1" s="172"/>
      <c r="F1" s="173"/>
      <c r="G1" s="173"/>
      <c r="H1" s="172"/>
      <c r="I1" s="172"/>
      <c r="J1" s="174" t="s">
        <v>1448</v>
      </c>
    </row>
    <row r="2" spans="1:11" s="175" customFormat="1" ht="45" customHeight="1" x14ac:dyDescent="0.25">
      <c r="A2" s="172"/>
      <c r="B2" s="3" t="s">
        <v>348</v>
      </c>
      <c r="C2" s="3"/>
      <c r="D2" s="408" t="s">
        <v>1</v>
      </c>
      <c r="E2" s="408"/>
      <c r="F2" s="408"/>
      <c r="G2" s="408"/>
      <c r="H2" s="408"/>
      <c r="I2" s="176"/>
      <c r="J2" s="176"/>
    </row>
    <row r="3" spans="1:11" s="177" customFormat="1" ht="15" x14ac:dyDescent="0.25">
      <c r="A3" s="172"/>
      <c r="B3" s="172"/>
      <c r="C3" s="172"/>
      <c r="D3" s="172"/>
      <c r="E3" s="172"/>
      <c r="F3" s="9" t="s">
        <v>4</v>
      </c>
      <c r="G3" s="408" t="s">
        <v>5</v>
      </c>
      <c r="H3" s="408"/>
      <c r="I3" s="408"/>
      <c r="J3" s="408"/>
    </row>
    <row r="4" spans="1:11" s="177" customFormat="1" ht="15" x14ac:dyDescent="0.25">
      <c r="A4" s="422" t="s">
        <v>1449</v>
      </c>
      <c r="B4" s="422"/>
      <c r="C4" s="422"/>
      <c r="D4" s="422"/>
      <c r="E4" s="422"/>
      <c r="F4" s="422"/>
      <c r="G4" s="422"/>
      <c r="H4" s="422"/>
      <c r="I4" s="422"/>
      <c r="J4" s="422"/>
    </row>
    <row r="5" spans="1:11" s="177" customFormat="1" ht="15" x14ac:dyDescent="0.25">
      <c r="A5" s="174"/>
      <c r="B5" s="174"/>
      <c r="C5" s="174"/>
      <c r="D5" s="174"/>
      <c r="E5" s="174"/>
      <c r="F5" s="9" t="s">
        <v>1450</v>
      </c>
      <c r="G5" s="408" t="s">
        <v>1639</v>
      </c>
      <c r="H5" s="408"/>
      <c r="I5" s="408"/>
      <c r="J5" s="408"/>
    </row>
    <row r="6" spans="1:11" s="175" customFormat="1" ht="15" x14ac:dyDescent="0.25">
      <c r="A6" s="172"/>
      <c r="B6" s="172"/>
      <c r="C6" s="9" t="s">
        <v>7</v>
      </c>
      <c r="D6" s="408" t="s">
        <v>1638</v>
      </c>
      <c r="E6" s="408"/>
      <c r="F6" s="408"/>
      <c r="G6" s="408"/>
      <c r="H6" s="408"/>
      <c r="I6" s="176"/>
      <c r="J6" s="176"/>
    </row>
    <row r="7" spans="1:11" s="175" customFormat="1" ht="15" x14ac:dyDescent="0.25">
      <c r="A7" s="172"/>
      <c r="B7" s="3" t="s">
        <v>349</v>
      </c>
      <c r="C7" s="3"/>
      <c r="D7" s="408" t="s">
        <v>3</v>
      </c>
      <c r="E7" s="408"/>
      <c r="F7" s="408"/>
      <c r="G7" s="408"/>
      <c r="H7" s="408"/>
      <c r="I7" s="176"/>
      <c r="J7" s="176"/>
      <c r="K7" s="176"/>
    </row>
    <row r="8" spans="1:11" s="175" customFormat="1" ht="15" x14ac:dyDescent="0.25">
      <c r="A8" s="172"/>
      <c r="B8" s="3" t="s">
        <v>9</v>
      </c>
      <c r="C8" s="3"/>
      <c r="D8" s="408" t="s">
        <v>10</v>
      </c>
      <c r="E8" s="408"/>
      <c r="F8" s="408"/>
      <c r="G8" s="408"/>
      <c r="H8" s="408"/>
      <c r="I8" s="176"/>
      <c r="J8" s="176"/>
    </row>
    <row r="9" spans="1:11" ht="12.75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1" s="4" customFormat="1" ht="15" x14ac:dyDescent="0.2">
      <c r="A10" s="416" t="s">
        <v>1318</v>
      </c>
      <c r="B10" s="416"/>
      <c r="C10" s="416"/>
      <c r="D10" s="416"/>
      <c r="E10" s="416"/>
      <c r="F10" s="416"/>
      <c r="G10" s="416"/>
      <c r="H10" s="416"/>
      <c r="I10" s="416"/>
      <c r="J10" s="178" t="s">
        <v>1319</v>
      </c>
    </row>
    <row r="11" spans="1:11" ht="36" customHeight="1" x14ac:dyDescent="0.2">
      <c r="A11" s="311" t="s">
        <v>12</v>
      </c>
      <c r="B11" s="311" t="s">
        <v>1451</v>
      </c>
      <c r="C11" s="311" t="s">
        <v>1452</v>
      </c>
      <c r="D11" s="311" t="s">
        <v>1322</v>
      </c>
      <c r="E11" s="311" t="s">
        <v>15</v>
      </c>
      <c r="F11" s="311" t="s">
        <v>1323</v>
      </c>
      <c r="G11" s="179" t="s">
        <v>1453</v>
      </c>
      <c r="H11" s="179" t="s">
        <v>1454</v>
      </c>
      <c r="I11" s="179" t="s">
        <v>1455</v>
      </c>
      <c r="J11" s="417" t="s">
        <v>1456</v>
      </c>
    </row>
    <row r="12" spans="1:11" x14ac:dyDescent="0.2">
      <c r="A12" s="312"/>
      <c r="B12" s="312"/>
      <c r="C12" s="312"/>
      <c r="D12" s="312"/>
      <c r="E12" s="312"/>
      <c r="F12" s="312"/>
      <c r="G12" s="12" t="s">
        <v>1457</v>
      </c>
      <c r="H12" s="12" t="s">
        <v>1457</v>
      </c>
      <c r="I12" s="12" t="s">
        <v>1458</v>
      </c>
      <c r="J12" s="418"/>
    </row>
    <row r="13" spans="1:11" x14ac:dyDescent="0.2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</row>
    <row r="14" spans="1:11" x14ac:dyDescent="0.2">
      <c r="A14" s="419"/>
      <c r="B14" s="420"/>
      <c r="C14" s="420"/>
      <c r="D14" s="420"/>
      <c r="E14" s="420"/>
      <c r="F14" s="420"/>
      <c r="G14" s="420"/>
      <c r="H14" s="420"/>
      <c r="I14" s="420"/>
      <c r="J14" s="421"/>
    </row>
    <row r="15" spans="1:11" x14ac:dyDescent="0.2">
      <c r="A15" s="413" t="s">
        <v>1326</v>
      </c>
      <c r="B15" s="414"/>
      <c r="C15" s="414"/>
      <c r="D15" s="414"/>
      <c r="E15" s="414"/>
      <c r="F15" s="414"/>
      <c r="G15" s="414"/>
      <c r="H15" s="414"/>
      <c r="I15" s="414"/>
      <c r="J15" s="415"/>
    </row>
    <row r="16" spans="1:11" x14ac:dyDescent="0.2">
      <c r="A16" s="413" t="s">
        <v>1327</v>
      </c>
      <c r="B16" s="414"/>
      <c r="C16" s="414"/>
      <c r="D16" s="414"/>
      <c r="E16" s="414"/>
      <c r="F16" s="414"/>
      <c r="G16" s="414"/>
      <c r="H16" s="414"/>
      <c r="I16" s="414"/>
      <c r="J16" s="415"/>
    </row>
    <row r="17" spans="1:10" ht="25.5" x14ac:dyDescent="0.2">
      <c r="A17" s="180"/>
      <c r="B17" s="181"/>
      <c r="C17" s="182"/>
      <c r="D17" s="183"/>
      <c r="E17" s="184"/>
      <c r="F17" s="185"/>
      <c r="G17" s="186" t="s">
        <v>1459</v>
      </c>
      <c r="H17" s="187"/>
      <c r="I17" s="186" t="s">
        <v>1460</v>
      </c>
      <c r="J17" s="185"/>
    </row>
    <row r="18" spans="1:10" ht="25.5" x14ac:dyDescent="0.2">
      <c r="A18" s="188" t="s">
        <v>19</v>
      </c>
      <c r="B18" s="189" t="s">
        <v>1461</v>
      </c>
      <c r="C18" s="189" t="s">
        <v>1328</v>
      </c>
      <c r="D18" s="190" t="s">
        <v>392</v>
      </c>
      <c r="E18" s="189" t="s">
        <v>379</v>
      </c>
      <c r="F18" s="191">
        <v>17.116408799999999</v>
      </c>
      <c r="G18" s="192">
        <v>2630</v>
      </c>
      <c r="H18" s="192" t="s">
        <v>1462</v>
      </c>
      <c r="I18" s="192">
        <v>1254</v>
      </c>
      <c r="J18" s="191">
        <v>45016</v>
      </c>
    </row>
    <row r="19" spans="1:10" x14ac:dyDescent="0.2">
      <c r="A19" s="193"/>
      <c r="B19" s="194"/>
      <c r="C19" s="194"/>
      <c r="D19" s="195"/>
      <c r="E19" s="194"/>
      <c r="F19" s="196"/>
      <c r="G19" s="194" t="s">
        <v>386</v>
      </c>
      <c r="H19" s="194" t="s">
        <v>386</v>
      </c>
      <c r="I19" s="196">
        <v>21463.98</v>
      </c>
      <c r="J19" s="196"/>
    </row>
    <row r="20" spans="1:10" ht="25.5" x14ac:dyDescent="0.2">
      <c r="A20" s="188" t="s">
        <v>23</v>
      </c>
      <c r="B20" s="189" t="s">
        <v>1463</v>
      </c>
      <c r="C20" s="189" t="s">
        <v>1330</v>
      </c>
      <c r="D20" s="190" t="s">
        <v>378</v>
      </c>
      <c r="E20" s="189" t="s">
        <v>379</v>
      </c>
      <c r="F20" s="191">
        <v>7.5649182000000001</v>
      </c>
      <c r="G20" s="192">
        <v>4818</v>
      </c>
      <c r="H20" s="192" t="s">
        <v>1462</v>
      </c>
      <c r="I20" s="192">
        <v>1791</v>
      </c>
      <c r="J20" s="191">
        <v>36448</v>
      </c>
    </row>
    <row r="21" spans="1:10" x14ac:dyDescent="0.2">
      <c r="A21" s="193"/>
      <c r="B21" s="194"/>
      <c r="C21" s="194"/>
      <c r="D21" s="195"/>
      <c r="E21" s="194"/>
      <c r="F21" s="196"/>
      <c r="G21" s="194" t="s">
        <v>386</v>
      </c>
      <c r="H21" s="194" t="s">
        <v>386</v>
      </c>
      <c r="I21" s="196">
        <v>13548.77</v>
      </c>
      <c r="J21" s="196"/>
    </row>
    <row r="22" spans="1:10" ht="25.5" x14ac:dyDescent="0.2">
      <c r="A22" s="188" t="s">
        <v>26</v>
      </c>
      <c r="B22" s="189" t="s">
        <v>1464</v>
      </c>
      <c r="C22" s="189" t="s">
        <v>1332</v>
      </c>
      <c r="D22" s="190" t="s">
        <v>634</v>
      </c>
      <c r="E22" s="189" t="s">
        <v>379</v>
      </c>
      <c r="F22" s="191">
        <v>3.8759999999999999</v>
      </c>
      <c r="G22" s="192">
        <v>4285</v>
      </c>
      <c r="H22" s="192" t="s">
        <v>1462</v>
      </c>
      <c r="I22" s="192">
        <v>1498</v>
      </c>
      <c r="J22" s="191">
        <v>16609</v>
      </c>
    </row>
    <row r="23" spans="1:10" x14ac:dyDescent="0.2">
      <c r="A23" s="193"/>
      <c r="B23" s="194"/>
      <c r="C23" s="194"/>
      <c r="D23" s="195"/>
      <c r="E23" s="194"/>
      <c r="F23" s="196"/>
      <c r="G23" s="194" t="s">
        <v>386</v>
      </c>
      <c r="H23" s="194" t="s">
        <v>386</v>
      </c>
      <c r="I23" s="196">
        <v>5806.25</v>
      </c>
      <c r="J23" s="196"/>
    </row>
    <row r="24" spans="1:10" ht="25.5" x14ac:dyDescent="0.2">
      <c r="A24" s="188" t="s">
        <v>30</v>
      </c>
      <c r="B24" s="189" t="s">
        <v>1465</v>
      </c>
      <c r="C24" s="189" t="s">
        <v>1334</v>
      </c>
      <c r="D24" s="190" t="s">
        <v>389</v>
      </c>
      <c r="E24" s="189" t="s">
        <v>379</v>
      </c>
      <c r="F24" s="191">
        <v>49.805898900000003</v>
      </c>
      <c r="G24" s="192">
        <v>198</v>
      </c>
      <c r="H24" s="192" t="s">
        <v>1462</v>
      </c>
      <c r="I24" s="192" t="s">
        <v>1462</v>
      </c>
      <c r="J24" s="191">
        <v>9862</v>
      </c>
    </row>
    <row r="25" spans="1:10" x14ac:dyDescent="0.2">
      <c r="A25" s="193"/>
      <c r="B25" s="194"/>
      <c r="C25" s="194"/>
      <c r="D25" s="195"/>
      <c r="E25" s="194"/>
      <c r="F25" s="196"/>
      <c r="G25" s="194" t="s">
        <v>386</v>
      </c>
      <c r="H25" s="194" t="s">
        <v>386</v>
      </c>
      <c r="I25" s="196" t="s">
        <v>1462</v>
      </c>
      <c r="J25" s="196"/>
    </row>
    <row r="26" spans="1:10" ht="25.5" x14ac:dyDescent="0.2">
      <c r="A26" s="188" t="s">
        <v>33</v>
      </c>
      <c r="B26" s="189" t="s">
        <v>1466</v>
      </c>
      <c r="C26" s="189" t="s">
        <v>1336</v>
      </c>
      <c r="D26" s="190" t="s">
        <v>384</v>
      </c>
      <c r="E26" s="189" t="s">
        <v>379</v>
      </c>
      <c r="F26" s="191">
        <v>175.63822500000001</v>
      </c>
      <c r="G26" s="192">
        <v>53</v>
      </c>
      <c r="H26" s="192" t="s">
        <v>1462</v>
      </c>
      <c r="I26" s="192" t="s">
        <v>1462</v>
      </c>
      <c r="J26" s="191">
        <v>9309</v>
      </c>
    </row>
    <row r="27" spans="1:10" x14ac:dyDescent="0.2">
      <c r="A27" s="193"/>
      <c r="B27" s="194"/>
      <c r="C27" s="194"/>
      <c r="D27" s="195"/>
      <c r="E27" s="194"/>
      <c r="F27" s="196"/>
      <c r="G27" s="194" t="s">
        <v>386</v>
      </c>
      <c r="H27" s="194" t="s">
        <v>386</v>
      </c>
      <c r="I27" s="196" t="s">
        <v>1462</v>
      </c>
      <c r="J27" s="196"/>
    </row>
    <row r="28" spans="1:10" ht="25.5" x14ac:dyDescent="0.2">
      <c r="A28" s="188" t="s">
        <v>36</v>
      </c>
      <c r="B28" s="189" t="s">
        <v>1467</v>
      </c>
      <c r="C28" s="189" t="s">
        <v>1338</v>
      </c>
      <c r="D28" s="190" t="s">
        <v>799</v>
      </c>
      <c r="E28" s="189" t="s">
        <v>379</v>
      </c>
      <c r="F28" s="191">
        <v>39.952500000000001</v>
      </c>
      <c r="G28" s="192">
        <v>15</v>
      </c>
      <c r="H28" s="192" t="s">
        <v>1462</v>
      </c>
      <c r="I28" s="192" t="s">
        <v>1462</v>
      </c>
      <c r="J28" s="191">
        <v>599</v>
      </c>
    </row>
    <row r="29" spans="1:10" x14ac:dyDescent="0.2">
      <c r="A29" s="193"/>
      <c r="B29" s="194"/>
      <c r="C29" s="194"/>
      <c r="D29" s="195"/>
      <c r="E29" s="194"/>
      <c r="F29" s="196"/>
      <c r="G29" s="194" t="s">
        <v>386</v>
      </c>
      <c r="H29" s="194" t="s">
        <v>386</v>
      </c>
      <c r="I29" s="196" t="s">
        <v>1462</v>
      </c>
      <c r="J29" s="196"/>
    </row>
    <row r="30" spans="1:10" ht="25.5" x14ac:dyDescent="0.2">
      <c r="A30" s="188" t="s">
        <v>39</v>
      </c>
      <c r="B30" s="189" t="s">
        <v>1468</v>
      </c>
      <c r="C30" s="189" t="s">
        <v>1340</v>
      </c>
      <c r="D30" s="190" t="s">
        <v>631</v>
      </c>
      <c r="E30" s="189" t="s">
        <v>379</v>
      </c>
      <c r="F30" s="191">
        <v>0.08</v>
      </c>
      <c r="G30" s="192">
        <v>5182</v>
      </c>
      <c r="H30" s="192" t="s">
        <v>1462</v>
      </c>
      <c r="I30" s="192">
        <v>1791</v>
      </c>
      <c r="J30" s="191">
        <v>415</v>
      </c>
    </row>
    <row r="31" spans="1:10" x14ac:dyDescent="0.2">
      <c r="A31" s="193"/>
      <c r="B31" s="194"/>
      <c r="C31" s="194"/>
      <c r="D31" s="195"/>
      <c r="E31" s="194"/>
      <c r="F31" s="196"/>
      <c r="G31" s="194" t="s">
        <v>386</v>
      </c>
      <c r="H31" s="194" t="s">
        <v>386</v>
      </c>
      <c r="I31" s="196">
        <v>143.28</v>
      </c>
      <c r="J31" s="196"/>
    </row>
    <row r="32" spans="1:10" ht="25.5" x14ac:dyDescent="0.2">
      <c r="A32" s="188" t="s">
        <v>42</v>
      </c>
      <c r="B32" s="189" t="s">
        <v>1469</v>
      </c>
      <c r="C32" s="189" t="s">
        <v>1342</v>
      </c>
      <c r="D32" s="190" t="s">
        <v>647</v>
      </c>
      <c r="E32" s="189" t="s">
        <v>379</v>
      </c>
      <c r="F32" s="191">
        <v>4.0283439000000003</v>
      </c>
      <c r="G32" s="192">
        <v>61</v>
      </c>
      <c r="H32" s="192" t="s">
        <v>1462</v>
      </c>
      <c r="I32" s="192" t="s">
        <v>1462</v>
      </c>
      <c r="J32" s="191">
        <v>246</v>
      </c>
    </row>
    <row r="33" spans="1:10" x14ac:dyDescent="0.2">
      <c r="A33" s="193"/>
      <c r="B33" s="194"/>
      <c r="C33" s="194"/>
      <c r="D33" s="195"/>
      <c r="E33" s="194"/>
      <c r="F33" s="196"/>
      <c r="G33" s="194" t="s">
        <v>386</v>
      </c>
      <c r="H33" s="194" t="s">
        <v>386</v>
      </c>
      <c r="I33" s="196" t="s">
        <v>1462</v>
      </c>
      <c r="J33" s="196"/>
    </row>
    <row r="34" spans="1:10" ht="25.5" x14ac:dyDescent="0.2">
      <c r="A34" s="188" t="s">
        <v>46</v>
      </c>
      <c r="B34" s="189" t="s">
        <v>1470</v>
      </c>
      <c r="C34" s="189" t="s">
        <v>1344</v>
      </c>
      <c r="D34" s="190" t="s">
        <v>982</v>
      </c>
      <c r="E34" s="189" t="s">
        <v>379</v>
      </c>
      <c r="F34" s="191">
        <v>1.3440000000000001</v>
      </c>
      <c r="G34" s="192">
        <v>145</v>
      </c>
      <c r="H34" s="192" t="s">
        <v>1462</v>
      </c>
      <c r="I34" s="192" t="s">
        <v>1462</v>
      </c>
      <c r="J34" s="191">
        <v>195</v>
      </c>
    </row>
    <row r="35" spans="1:10" x14ac:dyDescent="0.2">
      <c r="A35" s="193"/>
      <c r="B35" s="194"/>
      <c r="C35" s="194"/>
      <c r="D35" s="195"/>
      <c r="E35" s="194"/>
      <c r="F35" s="196"/>
      <c r="G35" s="194" t="s">
        <v>386</v>
      </c>
      <c r="H35" s="194" t="s">
        <v>386</v>
      </c>
      <c r="I35" s="196" t="s">
        <v>1462</v>
      </c>
      <c r="J35" s="196"/>
    </row>
    <row r="36" spans="1:10" ht="25.5" x14ac:dyDescent="0.2">
      <c r="A36" s="188" t="s">
        <v>50</v>
      </c>
      <c r="B36" s="189" t="s">
        <v>1471</v>
      </c>
      <c r="C36" s="189" t="s">
        <v>1346</v>
      </c>
      <c r="D36" s="190" t="s">
        <v>460</v>
      </c>
      <c r="E36" s="189" t="s">
        <v>379</v>
      </c>
      <c r="F36" s="191">
        <v>9.9276499999999999</v>
      </c>
      <c r="G36" s="192">
        <v>19</v>
      </c>
      <c r="H36" s="192" t="s">
        <v>1462</v>
      </c>
      <c r="I36" s="192" t="s">
        <v>1462</v>
      </c>
      <c r="J36" s="191">
        <v>189</v>
      </c>
    </row>
    <row r="37" spans="1:10" x14ac:dyDescent="0.2">
      <c r="A37" s="193"/>
      <c r="B37" s="194"/>
      <c r="C37" s="194"/>
      <c r="D37" s="195"/>
      <c r="E37" s="194"/>
      <c r="F37" s="196"/>
      <c r="G37" s="194" t="s">
        <v>386</v>
      </c>
      <c r="H37" s="194" t="s">
        <v>386</v>
      </c>
      <c r="I37" s="196" t="s">
        <v>1462</v>
      </c>
      <c r="J37" s="196"/>
    </row>
    <row r="38" spans="1:10" ht="25.5" x14ac:dyDescent="0.2">
      <c r="A38" s="188" t="s">
        <v>54</v>
      </c>
      <c r="B38" s="189" t="s">
        <v>1472</v>
      </c>
      <c r="C38" s="189" t="s">
        <v>1348</v>
      </c>
      <c r="D38" s="190" t="s">
        <v>608</v>
      </c>
      <c r="E38" s="189" t="s">
        <v>379</v>
      </c>
      <c r="F38" s="191">
        <v>5.94</v>
      </c>
      <c r="G38" s="192">
        <v>25</v>
      </c>
      <c r="H38" s="192" t="s">
        <v>1462</v>
      </c>
      <c r="I38" s="192" t="s">
        <v>1462</v>
      </c>
      <c r="J38" s="191">
        <v>148</v>
      </c>
    </row>
    <row r="39" spans="1:10" x14ac:dyDescent="0.2">
      <c r="A39" s="193"/>
      <c r="B39" s="194"/>
      <c r="C39" s="194"/>
      <c r="D39" s="195"/>
      <c r="E39" s="194"/>
      <c r="F39" s="196"/>
      <c r="G39" s="194" t="s">
        <v>386</v>
      </c>
      <c r="H39" s="194" t="s">
        <v>386</v>
      </c>
      <c r="I39" s="196" t="s">
        <v>1462</v>
      </c>
      <c r="J39" s="196"/>
    </row>
    <row r="40" spans="1:10" ht="25.5" x14ac:dyDescent="0.2">
      <c r="A40" s="188" t="s">
        <v>57</v>
      </c>
      <c r="B40" s="189" t="s">
        <v>1473</v>
      </c>
      <c r="C40" s="189" t="s">
        <v>1350</v>
      </c>
      <c r="D40" s="190" t="s">
        <v>474</v>
      </c>
      <c r="E40" s="189" t="s">
        <v>379</v>
      </c>
      <c r="F40" s="191">
        <v>1.69</v>
      </c>
      <c r="G40" s="192">
        <v>33</v>
      </c>
      <c r="H40" s="192" t="s">
        <v>1462</v>
      </c>
      <c r="I40" s="192" t="s">
        <v>1462</v>
      </c>
      <c r="J40" s="191">
        <v>56</v>
      </c>
    </row>
    <row r="41" spans="1:10" x14ac:dyDescent="0.2">
      <c r="A41" s="193"/>
      <c r="B41" s="194"/>
      <c r="C41" s="194"/>
      <c r="D41" s="195"/>
      <c r="E41" s="194"/>
      <c r="F41" s="196"/>
      <c r="G41" s="194" t="s">
        <v>386</v>
      </c>
      <c r="H41" s="194" t="s">
        <v>386</v>
      </c>
      <c r="I41" s="196" t="s">
        <v>1462</v>
      </c>
      <c r="J41" s="196"/>
    </row>
    <row r="42" spans="1:10" ht="25.5" x14ac:dyDescent="0.2">
      <c r="A42" s="188" t="s">
        <v>60</v>
      </c>
      <c r="B42" s="189" t="s">
        <v>1474</v>
      </c>
      <c r="C42" s="189" t="s">
        <v>1352</v>
      </c>
      <c r="D42" s="190" t="s">
        <v>975</v>
      </c>
      <c r="E42" s="189" t="s">
        <v>379</v>
      </c>
      <c r="F42" s="191">
        <v>1.2E-2</v>
      </c>
      <c r="G42" s="192">
        <v>4426</v>
      </c>
      <c r="H42" s="192" t="s">
        <v>1462</v>
      </c>
      <c r="I42" s="192">
        <v>1254</v>
      </c>
      <c r="J42" s="191">
        <v>53</v>
      </c>
    </row>
    <row r="43" spans="1:10" x14ac:dyDescent="0.2">
      <c r="A43" s="193"/>
      <c r="B43" s="194"/>
      <c r="C43" s="194"/>
      <c r="D43" s="195"/>
      <c r="E43" s="194"/>
      <c r="F43" s="196"/>
      <c r="G43" s="194" t="s">
        <v>386</v>
      </c>
      <c r="H43" s="194" t="s">
        <v>386</v>
      </c>
      <c r="I43" s="196">
        <v>15.05</v>
      </c>
      <c r="J43" s="196"/>
    </row>
    <row r="44" spans="1:10" ht="25.5" x14ac:dyDescent="0.2">
      <c r="A44" s="188" t="s">
        <v>64</v>
      </c>
      <c r="B44" s="189" t="s">
        <v>1475</v>
      </c>
      <c r="C44" s="189" t="s">
        <v>1354</v>
      </c>
      <c r="D44" s="190" t="s">
        <v>457</v>
      </c>
      <c r="E44" s="189" t="s">
        <v>379</v>
      </c>
      <c r="F44" s="191">
        <v>1.9675</v>
      </c>
      <c r="G44" s="192">
        <v>16</v>
      </c>
      <c r="H44" s="192" t="s">
        <v>1462</v>
      </c>
      <c r="I44" s="192" t="s">
        <v>1462</v>
      </c>
      <c r="J44" s="191">
        <v>31</v>
      </c>
    </row>
    <row r="45" spans="1:10" x14ac:dyDescent="0.2">
      <c r="A45" s="193"/>
      <c r="B45" s="194"/>
      <c r="C45" s="194"/>
      <c r="D45" s="195"/>
      <c r="E45" s="194"/>
      <c r="F45" s="196"/>
      <c r="G45" s="194" t="s">
        <v>386</v>
      </c>
      <c r="H45" s="194" t="s">
        <v>386</v>
      </c>
      <c r="I45" s="196" t="s">
        <v>1462</v>
      </c>
      <c r="J45" s="196"/>
    </row>
    <row r="46" spans="1:10" ht="25.5" x14ac:dyDescent="0.2">
      <c r="A46" s="188" t="s">
        <v>66</v>
      </c>
      <c r="B46" s="189" t="s">
        <v>1476</v>
      </c>
      <c r="C46" s="189" t="s">
        <v>1356</v>
      </c>
      <c r="D46" s="190" t="s">
        <v>995</v>
      </c>
      <c r="E46" s="189" t="s">
        <v>379</v>
      </c>
      <c r="F46" s="191">
        <v>1.2E-2</v>
      </c>
      <c r="G46" s="192">
        <v>2087</v>
      </c>
      <c r="H46" s="192" t="s">
        <v>1462</v>
      </c>
      <c r="I46" s="192">
        <v>1049</v>
      </c>
      <c r="J46" s="191">
        <v>25</v>
      </c>
    </row>
    <row r="47" spans="1:10" x14ac:dyDescent="0.2">
      <c r="A47" s="193"/>
      <c r="B47" s="194"/>
      <c r="C47" s="194"/>
      <c r="D47" s="195"/>
      <c r="E47" s="194"/>
      <c r="F47" s="196"/>
      <c r="G47" s="194" t="s">
        <v>386</v>
      </c>
      <c r="H47" s="194" t="s">
        <v>386</v>
      </c>
      <c r="I47" s="196">
        <v>12.59</v>
      </c>
      <c r="J47" s="196"/>
    </row>
    <row r="48" spans="1:10" ht="25.5" x14ac:dyDescent="0.2">
      <c r="A48" s="188" t="s">
        <v>69</v>
      </c>
      <c r="B48" s="189" t="s">
        <v>1477</v>
      </c>
      <c r="C48" s="189" t="s">
        <v>1358</v>
      </c>
      <c r="D48" s="190" t="s">
        <v>453</v>
      </c>
      <c r="E48" s="189" t="s">
        <v>379</v>
      </c>
      <c r="F48" s="191">
        <v>0.63734999999999997</v>
      </c>
      <c r="G48" s="192">
        <v>14</v>
      </c>
      <c r="H48" s="192" t="s">
        <v>1462</v>
      </c>
      <c r="I48" s="192" t="s">
        <v>1462</v>
      </c>
      <c r="J48" s="191">
        <v>9</v>
      </c>
    </row>
    <row r="49" spans="1:10" x14ac:dyDescent="0.2">
      <c r="A49" s="193"/>
      <c r="B49" s="194"/>
      <c r="C49" s="194"/>
      <c r="D49" s="195"/>
      <c r="E49" s="194"/>
      <c r="F49" s="196"/>
      <c r="G49" s="194" t="s">
        <v>386</v>
      </c>
      <c r="H49" s="194" t="s">
        <v>386</v>
      </c>
      <c r="I49" s="196" t="s">
        <v>1462</v>
      </c>
      <c r="J49" s="196"/>
    </row>
    <row r="50" spans="1:10" ht="25.5" x14ac:dyDescent="0.2">
      <c r="A50" s="188" t="s">
        <v>72</v>
      </c>
      <c r="B50" s="189" t="s">
        <v>1478</v>
      </c>
      <c r="C50" s="189" t="s">
        <v>1360</v>
      </c>
      <c r="D50" s="190" t="s">
        <v>978</v>
      </c>
      <c r="E50" s="189" t="s">
        <v>379</v>
      </c>
      <c r="F50" s="191">
        <v>1.2E-2</v>
      </c>
      <c r="G50" s="192">
        <v>29</v>
      </c>
      <c r="H50" s="192" t="s">
        <v>1462</v>
      </c>
      <c r="I50" s="192" t="s">
        <v>1462</v>
      </c>
      <c r="J50" s="191">
        <v>0.35</v>
      </c>
    </row>
    <row r="51" spans="1:10" x14ac:dyDescent="0.2">
      <c r="A51" s="193"/>
      <c r="B51" s="194"/>
      <c r="C51" s="194"/>
      <c r="D51" s="195"/>
      <c r="E51" s="194"/>
      <c r="F51" s="196"/>
      <c r="G51" s="194" t="s">
        <v>386</v>
      </c>
      <c r="H51" s="194" t="s">
        <v>386</v>
      </c>
      <c r="I51" s="196" t="s">
        <v>1462</v>
      </c>
      <c r="J51" s="196"/>
    </row>
    <row r="52" spans="1:10" x14ac:dyDescent="0.2">
      <c r="A52" s="197"/>
      <c r="B52" s="198"/>
      <c r="C52" s="199"/>
      <c r="D52" s="200" t="s">
        <v>1479</v>
      </c>
      <c r="E52" s="198" t="s">
        <v>1319</v>
      </c>
      <c r="F52" s="201"/>
      <c r="G52" s="201"/>
      <c r="H52" s="201"/>
      <c r="I52" s="201">
        <v>40989.910000000003</v>
      </c>
      <c r="J52" s="201">
        <v>119209</v>
      </c>
    </row>
    <row r="53" spans="1:10" x14ac:dyDescent="0.2">
      <c r="A53" s="410"/>
      <c r="B53" s="411"/>
      <c r="C53" s="411"/>
      <c r="D53" s="411"/>
      <c r="E53" s="411"/>
      <c r="F53" s="411"/>
      <c r="G53" s="411"/>
      <c r="H53" s="411"/>
      <c r="I53" s="411"/>
      <c r="J53" s="412"/>
    </row>
    <row r="54" spans="1:10" x14ac:dyDescent="0.2">
      <c r="A54" s="413" t="s">
        <v>1364</v>
      </c>
      <c r="B54" s="414"/>
      <c r="C54" s="414"/>
      <c r="D54" s="414"/>
      <c r="E54" s="414"/>
      <c r="F54" s="414"/>
      <c r="G54" s="414"/>
      <c r="H54" s="414"/>
      <c r="I54" s="414"/>
      <c r="J54" s="415"/>
    </row>
    <row r="55" spans="1:10" ht="38.25" x14ac:dyDescent="0.2">
      <c r="A55" s="188" t="s">
        <v>75</v>
      </c>
      <c r="B55" s="189" t="s">
        <v>1480</v>
      </c>
      <c r="C55" s="189" t="s">
        <v>20</v>
      </c>
      <c r="D55" s="190" t="s">
        <v>21</v>
      </c>
      <c r="E55" s="189" t="s">
        <v>22</v>
      </c>
      <c r="F55" s="191">
        <v>180.6</v>
      </c>
      <c r="G55" s="192">
        <v>42033</v>
      </c>
      <c r="H55" s="192">
        <v>41190</v>
      </c>
      <c r="I55" s="192" t="s">
        <v>1462</v>
      </c>
      <c r="J55" s="191">
        <v>7591160</v>
      </c>
    </row>
    <row r="56" spans="1:10" x14ac:dyDescent="0.2">
      <c r="A56" s="193"/>
      <c r="B56" s="194"/>
      <c r="C56" s="194"/>
      <c r="D56" s="195"/>
      <c r="E56" s="194"/>
      <c r="F56" s="196"/>
      <c r="G56" s="194" t="s">
        <v>386</v>
      </c>
      <c r="H56" s="194" t="s">
        <v>386</v>
      </c>
      <c r="I56" s="196" t="s">
        <v>1462</v>
      </c>
      <c r="J56" s="196"/>
    </row>
    <row r="57" spans="1:10" ht="38.25" x14ac:dyDescent="0.2">
      <c r="A57" s="188" t="s">
        <v>78</v>
      </c>
      <c r="B57" s="189" t="s">
        <v>1481</v>
      </c>
      <c r="C57" s="189" t="s">
        <v>24</v>
      </c>
      <c r="D57" s="190" t="s">
        <v>25</v>
      </c>
      <c r="E57" s="189" t="s">
        <v>22</v>
      </c>
      <c r="F57" s="191">
        <v>966</v>
      </c>
      <c r="G57" s="192">
        <v>3442</v>
      </c>
      <c r="H57" s="192">
        <v>3362</v>
      </c>
      <c r="I57" s="192" t="s">
        <v>1462</v>
      </c>
      <c r="J57" s="191">
        <v>3324972</v>
      </c>
    </row>
    <row r="58" spans="1:10" x14ac:dyDescent="0.2">
      <c r="A58" s="193"/>
      <c r="B58" s="194"/>
      <c r="C58" s="194"/>
      <c r="D58" s="195"/>
      <c r="E58" s="194"/>
      <c r="F58" s="196"/>
      <c r="G58" s="194" t="s">
        <v>386</v>
      </c>
      <c r="H58" s="194" t="s">
        <v>386</v>
      </c>
      <c r="I58" s="196" t="s">
        <v>1462</v>
      </c>
      <c r="J58" s="196"/>
    </row>
    <row r="59" spans="1:10" ht="51" x14ac:dyDescent="0.2">
      <c r="A59" s="188" t="s">
        <v>81</v>
      </c>
      <c r="B59" s="189" t="s">
        <v>1482</v>
      </c>
      <c r="C59" s="189" t="s">
        <v>27</v>
      </c>
      <c r="D59" s="190" t="s">
        <v>28</v>
      </c>
      <c r="E59" s="189" t="s">
        <v>29</v>
      </c>
      <c r="F59" s="191">
        <v>2</v>
      </c>
      <c r="G59" s="192">
        <v>434738</v>
      </c>
      <c r="H59" s="192">
        <v>425871</v>
      </c>
      <c r="I59" s="192" t="s">
        <v>1462</v>
      </c>
      <c r="J59" s="191">
        <v>869476</v>
      </c>
    </row>
    <row r="60" spans="1:10" x14ac:dyDescent="0.2">
      <c r="A60" s="193"/>
      <c r="B60" s="194"/>
      <c r="C60" s="194"/>
      <c r="D60" s="195"/>
      <c r="E60" s="194"/>
      <c r="F60" s="196"/>
      <c r="G60" s="194" t="s">
        <v>386</v>
      </c>
      <c r="H60" s="194" t="s">
        <v>386</v>
      </c>
      <c r="I60" s="196" t="s">
        <v>1462</v>
      </c>
      <c r="J60" s="196"/>
    </row>
    <row r="61" spans="1:10" ht="38.25" x14ac:dyDescent="0.2">
      <c r="A61" s="188" t="s">
        <v>84</v>
      </c>
      <c r="B61" s="189" t="s">
        <v>1483</v>
      </c>
      <c r="C61" s="189" t="s">
        <v>31</v>
      </c>
      <c r="D61" s="190" t="s">
        <v>32</v>
      </c>
      <c r="E61" s="189" t="s">
        <v>29</v>
      </c>
      <c r="F61" s="191">
        <v>22</v>
      </c>
      <c r="G61" s="192">
        <v>38524</v>
      </c>
      <c r="H61" s="192">
        <v>37763</v>
      </c>
      <c r="I61" s="192" t="s">
        <v>1462</v>
      </c>
      <c r="J61" s="191">
        <v>847528</v>
      </c>
    </row>
    <row r="62" spans="1:10" x14ac:dyDescent="0.2">
      <c r="A62" s="193"/>
      <c r="B62" s="194"/>
      <c r="C62" s="194"/>
      <c r="D62" s="195"/>
      <c r="E62" s="194"/>
      <c r="F62" s="196"/>
      <c r="G62" s="194" t="s">
        <v>386</v>
      </c>
      <c r="H62" s="194" t="s">
        <v>386</v>
      </c>
      <c r="I62" s="196" t="s">
        <v>1462</v>
      </c>
      <c r="J62" s="196"/>
    </row>
    <row r="63" spans="1:10" ht="38.25" x14ac:dyDescent="0.2">
      <c r="A63" s="188" t="s">
        <v>87</v>
      </c>
      <c r="B63" s="189" t="s">
        <v>1484</v>
      </c>
      <c r="C63" s="189" t="s">
        <v>34</v>
      </c>
      <c r="D63" s="190" t="s">
        <v>35</v>
      </c>
      <c r="E63" s="189" t="s">
        <v>22</v>
      </c>
      <c r="F63" s="191">
        <v>157.80000000000001</v>
      </c>
      <c r="G63" s="192">
        <v>4257</v>
      </c>
      <c r="H63" s="192">
        <v>4160</v>
      </c>
      <c r="I63" s="192" t="s">
        <v>1462</v>
      </c>
      <c r="J63" s="191">
        <v>671755</v>
      </c>
    </row>
    <row r="64" spans="1:10" x14ac:dyDescent="0.2">
      <c r="A64" s="193"/>
      <c r="B64" s="194"/>
      <c r="C64" s="194"/>
      <c r="D64" s="195"/>
      <c r="E64" s="194"/>
      <c r="F64" s="196"/>
      <c r="G64" s="194" t="s">
        <v>386</v>
      </c>
      <c r="H64" s="194" t="s">
        <v>386</v>
      </c>
      <c r="I64" s="196" t="s">
        <v>1462</v>
      </c>
      <c r="J64" s="196"/>
    </row>
    <row r="65" spans="1:10" ht="76.5" x14ac:dyDescent="0.2">
      <c r="A65" s="188" t="s">
        <v>90</v>
      </c>
      <c r="B65" s="189" t="s">
        <v>1485</v>
      </c>
      <c r="C65" s="189" t="s">
        <v>37</v>
      </c>
      <c r="D65" s="190" t="s">
        <v>38</v>
      </c>
      <c r="E65" s="189" t="s">
        <v>22</v>
      </c>
      <c r="F65" s="191">
        <v>60.5</v>
      </c>
      <c r="G65" s="192">
        <v>8829</v>
      </c>
      <c r="H65" s="192">
        <v>8653</v>
      </c>
      <c r="I65" s="192" t="s">
        <v>1462</v>
      </c>
      <c r="J65" s="191">
        <v>534154</v>
      </c>
    </row>
    <row r="66" spans="1:10" x14ac:dyDescent="0.2">
      <c r="A66" s="193"/>
      <c r="B66" s="194"/>
      <c r="C66" s="194"/>
      <c r="D66" s="195"/>
      <c r="E66" s="194"/>
      <c r="F66" s="196"/>
      <c r="G66" s="194" t="s">
        <v>386</v>
      </c>
      <c r="H66" s="194" t="s">
        <v>386</v>
      </c>
      <c r="I66" s="196" t="s">
        <v>1462</v>
      </c>
      <c r="J66" s="196"/>
    </row>
    <row r="67" spans="1:10" ht="38.25" x14ac:dyDescent="0.2">
      <c r="A67" s="188" t="s">
        <v>93</v>
      </c>
      <c r="B67" s="189" t="s">
        <v>1486</v>
      </c>
      <c r="C67" s="189" t="s">
        <v>40</v>
      </c>
      <c r="D67" s="190" t="s">
        <v>41</v>
      </c>
      <c r="E67" s="189" t="s">
        <v>29</v>
      </c>
      <c r="F67" s="191">
        <v>2</v>
      </c>
      <c r="G67" s="192">
        <v>256674</v>
      </c>
      <c r="H67" s="192">
        <v>251504</v>
      </c>
      <c r="I67" s="192" t="s">
        <v>1462</v>
      </c>
      <c r="J67" s="191">
        <v>513348</v>
      </c>
    </row>
    <row r="68" spans="1:10" x14ac:dyDescent="0.2">
      <c r="A68" s="193"/>
      <c r="B68" s="194"/>
      <c r="C68" s="194"/>
      <c r="D68" s="195"/>
      <c r="E68" s="194"/>
      <c r="F68" s="196"/>
      <c r="G68" s="194" t="s">
        <v>386</v>
      </c>
      <c r="H68" s="194" t="s">
        <v>386</v>
      </c>
      <c r="I68" s="196" t="s">
        <v>1462</v>
      </c>
      <c r="J68" s="196"/>
    </row>
    <row r="69" spans="1:10" ht="25.5" x14ac:dyDescent="0.2">
      <c r="A69" s="188" t="s">
        <v>96</v>
      </c>
      <c r="B69" s="189" t="s">
        <v>1487</v>
      </c>
      <c r="C69" s="189" t="s">
        <v>43</v>
      </c>
      <c r="D69" s="190" t="s">
        <v>44</v>
      </c>
      <c r="E69" s="189" t="s">
        <v>45</v>
      </c>
      <c r="F69" s="191">
        <v>300</v>
      </c>
      <c r="G69" s="192">
        <v>1474.51</v>
      </c>
      <c r="H69" s="192">
        <v>1445.6</v>
      </c>
      <c r="I69" s="192" t="s">
        <v>1462</v>
      </c>
      <c r="J69" s="191">
        <v>442353</v>
      </c>
    </row>
    <row r="70" spans="1:10" x14ac:dyDescent="0.2">
      <c r="A70" s="193"/>
      <c r="B70" s="194"/>
      <c r="C70" s="194"/>
      <c r="D70" s="195"/>
      <c r="E70" s="194"/>
      <c r="F70" s="196"/>
      <c r="G70" s="194" t="s">
        <v>386</v>
      </c>
      <c r="H70" s="194" t="s">
        <v>386</v>
      </c>
      <c r="I70" s="196" t="s">
        <v>1462</v>
      </c>
      <c r="J70" s="196"/>
    </row>
    <row r="71" spans="1:10" ht="25.5" x14ac:dyDescent="0.2">
      <c r="A71" s="188" t="s">
        <v>99</v>
      </c>
      <c r="B71" s="189"/>
      <c r="C71" s="189" t="s">
        <v>47</v>
      </c>
      <c r="D71" s="190" t="s">
        <v>48</v>
      </c>
      <c r="E71" s="189" t="s">
        <v>49</v>
      </c>
      <c r="F71" s="191">
        <v>5</v>
      </c>
      <c r="G71" s="192">
        <v>81391</v>
      </c>
      <c r="H71" s="192">
        <v>79680</v>
      </c>
      <c r="I71" s="192" t="s">
        <v>1462</v>
      </c>
      <c r="J71" s="191">
        <v>406955</v>
      </c>
    </row>
    <row r="72" spans="1:10" x14ac:dyDescent="0.2">
      <c r="A72" s="193"/>
      <c r="B72" s="194"/>
      <c r="C72" s="194"/>
      <c r="D72" s="195"/>
      <c r="E72" s="194"/>
      <c r="F72" s="196"/>
      <c r="G72" s="194" t="s">
        <v>386</v>
      </c>
      <c r="H72" s="194" t="s">
        <v>386</v>
      </c>
      <c r="I72" s="196" t="s">
        <v>1462</v>
      </c>
      <c r="J72" s="196"/>
    </row>
    <row r="73" spans="1:10" ht="25.5" x14ac:dyDescent="0.2">
      <c r="A73" s="188" t="s">
        <v>102</v>
      </c>
      <c r="B73" s="189" t="s">
        <v>1488</v>
      </c>
      <c r="C73" s="189" t="s">
        <v>51</v>
      </c>
      <c r="D73" s="190" t="s">
        <v>52</v>
      </c>
      <c r="E73" s="189" t="s">
        <v>53</v>
      </c>
      <c r="F73" s="191">
        <v>450</v>
      </c>
      <c r="G73" s="192">
        <v>655</v>
      </c>
      <c r="H73" s="192">
        <v>641</v>
      </c>
      <c r="I73" s="192" t="s">
        <v>1462</v>
      </c>
      <c r="J73" s="191">
        <v>294750</v>
      </c>
    </row>
    <row r="74" spans="1:10" x14ac:dyDescent="0.2">
      <c r="A74" s="193"/>
      <c r="B74" s="194"/>
      <c r="C74" s="194"/>
      <c r="D74" s="195"/>
      <c r="E74" s="194"/>
      <c r="F74" s="196"/>
      <c r="G74" s="194" t="s">
        <v>386</v>
      </c>
      <c r="H74" s="194" t="s">
        <v>386</v>
      </c>
      <c r="I74" s="196" t="s">
        <v>1462</v>
      </c>
      <c r="J74" s="196"/>
    </row>
    <row r="75" spans="1:10" ht="25.5" x14ac:dyDescent="0.2">
      <c r="A75" s="188" t="s">
        <v>105</v>
      </c>
      <c r="B75" s="189" t="s">
        <v>1489</v>
      </c>
      <c r="C75" s="189" t="s">
        <v>55</v>
      </c>
      <c r="D75" s="190" t="s">
        <v>56</v>
      </c>
      <c r="E75" s="189" t="s">
        <v>49</v>
      </c>
      <c r="F75" s="191">
        <v>26</v>
      </c>
      <c r="G75" s="192">
        <v>8289</v>
      </c>
      <c r="H75" s="192">
        <v>8124</v>
      </c>
      <c r="I75" s="192" t="s">
        <v>1462</v>
      </c>
      <c r="J75" s="191">
        <v>215514</v>
      </c>
    </row>
    <row r="76" spans="1:10" x14ac:dyDescent="0.2">
      <c r="A76" s="193"/>
      <c r="B76" s="194"/>
      <c r="C76" s="194"/>
      <c r="D76" s="195"/>
      <c r="E76" s="194"/>
      <c r="F76" s="196"/>
      <c r="G76" s="194" t="s">
        <v>386</v>
      </c>
      <c r="H76" s="194" t="s">
        <v>386</v>
      </c>
      <c r="I76" s="196" t="s">
        <v>1462</v>
      </c>
      <c r="J76" s="196"/>
    </row>
    <row r="77" spans="1:10" ht="25.5" x14ac:dyDescent="0.2">
      <c r="A77" s="188" t="s">
        <v>107</v>
      </c>
      <c r="B77" s="189" t="s">
        <v>1490</v>
      </c>
      <c r="C77" s="189" t="s">
        <v>58</v>
      </c>
      <c r="D77" s="190" t="s">
        <v>59</v>
      </c>
      <c r="E77" s="189" t="s">
        <v>49</v>
      </c>
      <c r="F77" s="191">
        <v>22</v>
      </c>
      <c r="G77" s="192">
        <v>7926</v>
      </c>
      <c r="H77" s="192">
        <v>7763</v>
      </c>
      <c r="I77" s="192" t="s">
        <v>1462</v>
      </c>
      <c r="J77" s="191">
        <v>174372</v>
      </c>
    </row>
    <row r="78" spans="1:10" x14ac:dyDescent="0.2">
      <c r="A78" s="193"/>
      <c r="B78" s="194"/>
      <c r="C78" s="194"/>
      <c r="D78" s="195"/>
      <c r="E78" s="194"/>
      <c r="F78" s="196"/>
      <c r="G78" s="194" t="s">
        <v>386</v>
      </c>
      <c r="H78" s="194" t="s">
        <v>386</v>
      </c>
      <c r="I78" s="196" t="s">
        <v>1462</v>
      </c>
      <c r="J78" s="196"/>
    </row>
    <row r="79" spans="1:10" ht="38.25" x14ac:dyDescent="0.2">
      <c r="A79" s="188" t="s">
        <v>110</v>
      </c>
      <c r="B79" s="189" t="s">
        <v>1491</v>
      </c>
      <c r="C79" s="189" t="s">
        <v>61</v>
      </c>
      <c r="D79" s="190" t="s">
        <v>62</v>
      </c>
      <c r="E79" s="189" t="s">
        <v>63</v>
      </c>
      <c r="F79" s="191">
        <v>0.11890000000000001</v>
      </c>
      <c r="G79" s="192">
        <v>1398189.36</v>
      </c>
      <c r="H79" s="192">
        <v>1382681</v>
      </c>
      <c r="I79" s="192" t="s">
        <v>1462</v>
      </c>
      <c r="J79" s="191">
        <v>166245</v>
      </c>
    </row>
    <row r="80" spans="1:10" x14ac:dyDescent="0.2">
      <c r="A80" s="193"/>
      <c r="B80" s="194"/>
      <c r="C80" s="194"/>
      <c r="D80" s="195"/>
      <c r="E80" s="194"/>
      <c r="F80" s="196"/>
      <c r="G80" s="194" t="s">
        <v>386</v>
      </c>
      <c r="H80" s="194" t="s">
        <v>386</v>
      </c>
      <c r="I80" s="196" t="s">
        <v>1462</v>
      </c>
      <c r="J80" s="196"/>
    </row>
    <row r="81" spans="1:10" ht="25.5" x14ac:dyDescent="0.2">
      <c r="A81" s="188" t="s">
        <v>113</v>
      </c>
      <c r="B81" s="189"/>
      <c r="C81" s="189" t="s">
        <v>47</v>
      </c>
      <c r="D81" s="190" t="s">
        <v>65</v>
      </c>
      <c r="E81" s="189" t="s">
        <v>49</v>
      </c>
      <c r="F81" s="191">
        <v>2</v>
      </c>
      <c r="G81" s="192">
        <v>81391</v>
      </c>
      <c r="H81" s="192">
        <v>79680</v>
      </c>
      <c r="I81" s="192" t="s">
        <v>1462</v>
      </c>
      <c r="J81" s="191">
        <v>162782</v>
      </c>
    </row>
    <row r="82" spans="1:10" x14ac:dyDescent="0.2">
      <c r="A82" s="193"/>
      <c r="B82" s="194"/>
      <c r="C82" s="194"/>
      <c r="D82" s="195"/>
      <c r="E82" s="194"/>
      <c r="F82" s="196"/>
      <c r="G82" s="194" t="s">
        <v>386</v>
      </c>
      <c r="H82" s="194" t="s">
        <v>386</v>
      </c>
      <c r="I82" s="196" t="s">
        <v>1462</v>
      </c>
      <c r="J82" s="196"/>
    </row>
    <row r="83" spans="1:10" ht="51" x14ac:dyDescent="0.2">
      <c r="A83" s="188" t="s">
        <v>116</v>
      </c>
      <c r="B83" s="189" t="s">
        <v>1492</v>
      </c>
      <c r="C83" s="189" t="s">
        <v>67</v>
      </c>
      <c r="D83" s="190" t="s">
        <v>68</v>
      </c>
      <c r="E83" s="189" t="s">
        <v>49</v>
      </c>
      <c r="F83" s="191">
        <v>4</v>
      </c>
      <c r="G83" s="192">
        <v>35343</v>
      </c>
      <c r="H83" s="192">
        <v>34592</v>
      </c>
      <c r="I83" s="192" t="s">
        <v>1462</v>
      </c>
      <c r="J83" s="191">
        <v>141372</v>
      </c>
    </row>
    <row r="84" spans="1:10" x14ac:dyDescent="0.2">
      <c r="A84" s="193"/>
      <c r="B84" s="194"/>
      <c r="C84" s="194"/>
      <c r="D84" s="195"/>
      <c r="E84" s="194"/>
      <c r="F84" s="196"/>
      <c r="G84" s="194" t="s">
        <v>386</v>
      </c>
      <c r="H84" s="194" t="s">
        <v>386</v>
      </c>
      <c r="I84" s="196" t="s">
        <v>1462</v>
      </c>
      <c r="J84" s="196"/>
    </row>
    <row r="85" spans="1:10" ht="25.5" x14ac:dyDescent="0.2">
      <c r="A85" s="188" t="s">
        <v>119</v>
      </c>
      <c r="B85" s="189"/>
      <c r="C85" s="189" t="s">
        <v>70</v>
      </c>
      <c r="D85" s="190" t="s">
        <v>71</v>
      </c>
      <c r="E85" s="189" t="s">
        <v>22</v>
      </c>
      <c r="F85" s="191">
        <v>6.6</v>
      </c>
      <c r="G85" s="192">
        <v>21263</v>
      </c>
      <c r="H85" s="192">
        <v>20822</v>
      </c>
      <c r="I85" s="192" t="s">
        <v>1462</v>
      </c>
      <c r="J85" s="191">
        <v>140336</v>
      </c>
    </row>
    <row r="86" spans="1:10" x14ac:dyDescent="0.2">
      <c r="A86" s="193"/>
      <c r="B86" s="194"/>
      <c r="C86" s="194"/>
      <c r="D86" s="195"/>
      <c r="E86" s="194"/>
      <c r="F86" s="196"/>
      <c r="G86" s="194" t="s">
        <v>386</v>
      </c>
      <c r="H86" s="194" t="s">
        <v>386</v>
      </c>
      <c r="I86" s="196" t="s">
        <v>1462</v>
      </c>
      <c r="J86" s="196"/>
    </row>
    <row r="87" spans="1:10" ht="25.5" x14ac:dyDescent="0.2">
      <c r="A87" s="188" t="s">
        <v>122</v>
      </c>
      <c r="B87" s="189"/>
      <c r="C87" s="189" t="s">
        <v>73</v>
      </c>
      <c r="D87" s="190" t="s">
        <v>74</v>
      </c>
      <c r="E87" s="189" t="s">
        <v>49</v>
      </c>
      <c r="F87" s="191">
        <v>3</v>
      </c>
      <c r="G87" s="192">
        <v>40709</v>
      </c>
      <c r="H87" s="192">
        <v>39840</v>
      </c>
      <c r="I87" s="192" t="s">
        <v>1462</v>
      </c>
      <c r="J87" s="191">
        <v>122127</v>
      </c>
    </row>
    <row r="88" spans="1:10" x14ac:dyDescent="0.2">
      <c r="A88" s="193"/>
      <c r="B88" s="194"/>
      <c r="C88" s="194"/>
      <c r="D88" s="195"/>
      <c r="E88" s="194"/>
      <c r="F88" s="196"/>
      <c r="G88" s="194" t="s">
        <v>386</v>
      </c>
      <c r="H88" s="194" t="s">
        <v>386</v>
      </c>
      <c r="I88" s="196" t="s">
        <v>1462</v>
      </c>
      <c r="J88" s="196"/>
    </row>
    <row r="89" spans="1:10" ht="25.5" x14ac:dyDescent="0.2">
      <c r="A89" s="188" t="s">
        <v>125</v>
      </c>
      <c r="B89" s="189" t="s">
        <v>1493</v>
      </c>
      <c r="C89" s="189" t="s">
        <v>76</v>
      </c>
      <c r="D89" s="190" t="s">
        <v>77</v>
      </c>
      <c r="E89" s="189" t="s">
        <v>63</v>
      </c>
      <c r="F89" s="191">
        <v>0.1925386</v>
      </c>
      <c r="G89" s="192">
        <v>499537</v>
      </c>
      <c r="H89" s="192">
        <v>488950</v>
      </c>
      <c r="I89" s="192" t="s">
        <v>1462</v>
      </c>
      <c r="J89" s="191">
        <v>96180</v>
      </c>
    </row>
    <row r="90" spans="1:10" x14ac:dyDescent="0.2">
      <c r="A90" s="193"/>
      <c r="B90" s="194"/>
      <c r="C90" s="194"/>
      <c r="D90" s="195"/>
      <c r="E90" s="194"/>
      <c r="F90" s="196"/>
      <c r="G90" s="194" t="s">
        <v>386</v>
      </c>
      <c r="H90" s="194" t="s">
        <v>386</v>
      </c>
      <c r="I90" s="196" t="s">
        <v>1462</v>
      </c>
      <c r="J90" s="196"/>
    </row>
    <row r="91" spans="1:10" ht="25.5" x14ac:dyDescent="0.2">
      <c r="A91" s="188" t="s">
        <v>127</v>
      </c>
      <c r="B91" s="189" t="s">
        <v>1494</v>
      </c>
      <c r="C91" s="189" t="s">
        <v>79</v>
      </c>
      <c r="D91" s="190" t="s">
        <v>80</v>
      </c>
      <c r="E91" s="189" t="s">
        <v>53</v>
      </c>
      <c r="F91" s="191">
        <v>201.91046</v>
      </c>
      <c r="G91" s="192">
        <v>446</v>
      </c>
      <c r="H91" s="192">
        <v>437</v>
      </c>
      <c r="I91" s="192" t="s">
        <v>1462</v>
      </c>
      <c r="J91" s="191">
        <v>90052</v>
      </c>
    </row>
    <row r="92" spans="1:10" x14ac:dyDescent="0.2">
      <c r="A92" s="193"/>
      <c r="B92" s="194"/>
      <c r="C92" s="194"/>
      <c r="D92" s="195"/>
      <c r="E92" s="194"/>
      <c r="F92" s="196"/>
      <c r="G92" s="194" t="s">
        <v>386</v>
      </c>
      <c r="H92" s="194" t="s">
        <v>386</v>
      </c>
      <c r="I92" s="196" t="s">
        <v>1462</v>
      </c>
      <c r="J92" s="196"/>
    </row>
    <row r="93" spans="1:10" ht="38.25" x14ac:dyDescent="0.2">
      <c r="A93" s="188" t="s">
        <v>129</v>
      </c>
      <c r="B93" s="189" t="s">
        <v>1495</v>
      </c>
      <c r="C93" s="189" t="s">
        <v>82</v>
      </c>
      <c r="D93" s="190" t="s">
        <v>83</v>
      </c>
      <c r="E93" s="189" t="s">
        <v>63</v>
      </c>
      <c r="F93" s="191">
        <v>6.1699999999999998E-2</v>
      </c>
      <c r="G93" s="192">
        <v>1398189.36</v>
      </c>
      <c r="H93" s="192">
        <v>1382681</v>
      </c>
      <c r="I93" s="192" t="s">
        <v>1462</v>
      </c>
      <c r="J93" s="191">
        <v>86268</v>
      </c>
    </row>
    <row r="94" spans="1:10" x14ac:dyDescent="0.2">
      <c r="A94" s="193"/>
      <c r="B94" s="194"/>
      <c r="C94" s="194"/>
      <c r="D94" s="195"/>
      <c r="E94" s="194"/>
      <c r="F94" s="196"/>
      <c r="G94" s="194" t="s">
        <v>386</v>
      </c>
      <c r="H94" s="194" t="s">
        <v>386</v>
      </c>
      <c r="I94" s="196" t="s">
        <v>1462</v>
      </c>
      <c r="J94" s="196"/>
    </row>
    <row r="95" spans="1:10" ht="25.5" x14ac:dyDescent="0.2">
      <c r="A95" s="188" t="s">
        <v>132</v>
      </c>
      <c r="B95" s="189"/>
      <c r="C95" s="189" t="s">
        <v>85</v>
      </c>
      <c r="D95" s="190" t="s">
        <v>86</v>
      </c>
      <c r="E95" s="189" t="s">
        <v>49</v>
      </c>
      <c r="F95" s="191">
        <v>4</v>
      </c>
      <c r="G95" s="192">
        <v>19361</v>
      </c>
      <c r="H95" s="192">
        <v>18962</v>
      </c>
      <c r="I95" s="192" t="s">
        <v>1462</v>
      </c>
      <c r="J95" s="191">
        <v>77444</v>
      </c>
    </row>
    <row r="96" spans="1:10" x14ac:dyDescent="0.2">
      <c r="A96" s="193"/>
      <c r="B96" s="194"/>
      <c r="C96" s="194"/>
      <c r="D96" s="195"/>
      <c r="E96" s="194"/>
      <c r="F96" s="196"/>
      <c r="G96" s="194" t="s">
        <v>386</v>
      </c>
      <c r="H96" s="194" t="s">
        <v>386</v>
      </c>
      <c r="I96" s="196" t="s">
        <v>1462</v>
      </c>
      <c r="J96" s="196"/>
    </row>
    <row r="97" spans="1:10" ht="38.25" x14ac:dyDescent="0.2">
      <c r="A97" s="188" t="s">
        <v>134</v>
      </c>
      <c r="B97" s="189"/>
      <c r="C97" s="189" t="s">
        <v>88</v>
      </c>
      <c r="D97" s="190" t="s">
        <v>89</v>
      </c>
      <c r="E97" s="189" t="s">
        <v>49</v>
      </c>
      <c r="F97" s="191">
        <v>4</v>
      </c>
      <c r="G97" s="192">
        <v>19231</v>
      </c>
      <c r="H97" s="192">
        <v>18797</v>
      </c>
      <c r="I97" s="192" t="s">
        <v>1462</v>
      </c>
      <c r="J97" s="191">
        <v>76924</v>
      </c>
    </row>
    <row r="98" spans="1:10" x14ac:dyDescent="0.2">
      <c r="A98" s="193"/>
      <c r="B98" s="194"/>
      <c r="C98" s="194"/>
      <c r="D98" s="195"/>
      <c r="E98" s="194"/>
      <c r="F98" s="196"/>
      <c r="G98" s="194" t="s">
        <v>386</v>
      </c>
      <c r="H98" s="194" t="s">
        <v>386</v>
      </c>
      <c r="I98" s="196" t="s">
        <v>1462</v>
      </c>
      <c r="J98" s="196"/>
    </row>
    <row r="99" spans="1:10" ht="25.5" x14ac:dyDescent="0.2">
      <c r="A99" s="188" t="s">
        <v>136</v>
      </c>
      <c r="B99" s="189"/>
      <c r="C99" s="189" t="s">
        <v>91</v>
      </c>
      <c r="D99" s="190" t="s">
        <v>92</v>
      </c>
      <c r="E99" s="189" t="s">
        <v>49</v>
      </c>
      <c r="F99" s="191">
        <v>2</v>
      </c>
      <c r="G99" s="192">
        <v>34420</v>
      </c>
      <c r="H99" s="192">
        <v>33635</v>
      </c>
      <c r="I99" s="192" t="s">
        <v>1462</v>
      </c>
      <c r="J99" s="191">
        <v>68840</v>
      </c>
    </row>
    <row r="100" spans="1:10" x14ac:dyDescent="0.2">
      <c r="A100" s="193"/>
      <c r="B100" s="194"/>
      <c r="C100" s="194"/>
      <c r="D100" s="195"/>
      <c r="E100" s="194"/>
      <c r="F100" s="196"/>
      <c r="G100" s="194" t="s">
        <v>386</v>
      </c>
      <c r="H100" s="194" t="s">
        <v>386</v>
      </c>
      <c r="I100" s="196" t="s">
        <v>1462</v>
      </c>
      <c r="J100" s="196"/>
    </row>
    <row r="101" spans="1:10" ht="25.5" x14ac:dyDescent="0.2">
      <c r="A101" s="188" t="s">
        <v>140</v>
      </c>
      <c r="B101" s="189" t="s">
        <v>1496</v>
      </c>
      <c r="C101" s="189" t="s">
        <v>94</v>
      </c>
      <c r="D101" s="190" t="s">
        <v>95</v>
      </c>
      <c r="E101" s="189" t="s">
        <v>49</v>
      </c>
      <c r="F101" s="191">
        <v>5</v>
      </c>
      <c r="G101" s="192">
        <v>11851</v>
      </c>
      <c r="H101" s="192">
        <v>11605</v>
      </c>
      <c r="I101" s="192" t="s">
        <v>1462</v>
      </c>
      <c r="J101" s="191">
        <v>59255</v>
      </c>
    </row>
    <row r="102" spans="1:10" x14ac:dyDescent="0.2">
      <c r="A102" s="193"/>
      <c r="B102" s="194"/>
      <c r="C102" s="194"/>
      <c r="D102" s="195"/>
      <c r="E102" s="194"/>
      <c r="F102" s="196"/>
      <c r="G102" s="194" t="s">
        <v>386</v>
      </c>
      <c r="H102" s="194" t="s">
        <v>386</v>
      </c>
      <c r="I102" s="196" t="s">
        <v>1462</v>
      </c>
      <c r="J102" s="196"/>
    </row>
    <row r="103" spans="1:10" ht="25.5" x14ac:dyDescent="0.2">
      <c r="A103" s="188" t="s">
        <v>143</v>
      </c>
      <c r="B103" s="189"/>
      <c r="C103" s="189" t="s">
        <v>97</v>
      </c>
      <c r="D103" s="190" t="s">
        <v>98</v>
      </c>
      <c r="E103" s="189" t="s">
        <v>29</v>
      </c>
      <c r="F103" s="191">
        <v>3</v>
      </c>
      <c r="G103" s="192">
        <v>19290</v>
      </c>
      <c r="H103" s="192">
        <v>18909</v>
      </c>
      <c r="I103" s="192" t="s">
        <v>1462</v>
      </c>
      <c r="J103" s="191">
        <v>57870</v>
      </c>
    </row>
    <row r="104" spans="1:10" x14ac:dyDescent="0.2">
      <c r="A104" s="193"/>
      <c r="B104" s="194"/>
      <c r="C104" s="194"/>
      <c r="D104" s="195"/>
      <c r="E104" s="194"/>
      <c r="F104" s="196"/>
      <c r="G104" s="194" t="s">
        <v>386</v>
      </c>
      <c r="H104" s="194" t="s">
        <v>386</v>
      </c>
      <c r="I104" s="196" t="s">
        <v>1462</v>
      </c>
      <c r="J104" s="196"/>
    </row>
    <row r="105" spans="1:10" ht="25.5" x14ac:dyDescent="0.2">
      <c r="A105" s="188" t="s">
        <v>145</v>
      </c>
      <c r="B105" s="189"/>
      <c r="C105" s="189" t="s">
        <v>100</v>
      </c>
      <c r="D105" s="190" t="s">
        <v>101</v>
      </c>
      <c r="E105" s="189" t="s">
        <v>49</v>
      </c>
      <c r="F105" s="191">
        <v>2</v>
      </c>
      <c r="G105" s="192">
        <v>28422</v>
      </c>
      <c r="H105" s="192">
        <v>27850</v>
      </c>
      <c r="I105" s="192" t="s">
        <v>1462</v>
      </c>
      <c r="J105" s="191">
        <v>56844</v>
      </c>
    </row>
    <row r="106" spans="1:10" x14ac:dyDescent="0.2">
      <c r="A106" s="193"/>
      <c r="B106" s="194"/>
      <c r="C106" s="194"/>
      <c r="D106" s="195"/>
      <c r="E106" s="194"/>
      <c r="F106" s="196"/>
      <c r="G106" s="194" t="s">
        <v>386</v>
      </c>
      <c r="H106" s="194" t="s">
        <v>386</v>
      </c>
      <c r="I106" s="196" t="s">
        <v>1462</v>
      </c>
      <c r="J106" s="196"/>
    </row>
    <row r="107" spans="1:10" ht="25.5" x14ac:dyDescent="0.2">
      <c r="A107" s="188" t="s">
        <v>148</v>
      </c>
      <c r="B107" s="189"/>
      <c r="C107" s="189" t="s">
        <v>103</v>
      </c>
      <c r="D107" s="190" t="s">
        <v>104</v>
      </c>
      <c r="E107" s="189" t="s">
        <v>22</v>
      </c>
      <c r="F107" s="191">
        <v>1.62</v>
      </c>
      <c r="G107" s="192">
        <v>33051</v>
      </c>
      <c r="H107" s="192">
        <v>32378</v>
      </c>
      <c r="I107" s="192" t="s">
        <v>1462</v>
      </c>
      <c r="J107" s="191">
        <v>53543</v>
      </c>
    </row>
    <row r="108" spans="1:10" x14ac:dyDescent="0.2">
      <c r="A108" s="193"/>
      <c r="B108" s="194"/>
      <c r="C108" s="194"/>
      <c r="D108" s="195"/>
      <c r="E108" s="194"/>
      <c r="F108" s="196"/>
      <c r="G108" s="194" t="s">
        <v>386</v>
      </c>
      <c r="H108" s="194" t="s">
        <v>386</v>
      </c>
      <c r="I108" s="196" t="s">
        <v>1462</v>
      </c>
      <c r="J108" s="196"/>
    </row>
    <row r="109" spans="1:10" ht="25.5" x14ac:dyDescent="0.2">
      <c r="A109" s="188" t="s">
        <v>151</v>
      </c>
      <c r="B109" s="189"/>
      <c r="C109" s="189" t="s">
        <v>70</v>
      </c>
      <c r="D109" s="190" t="s">
        <v>106</v>
      </c>
      <c r="E109" s="189" t="s">
        <v>22</v>
      </c>
      <c r="F109" s="191">
        <v>2.5</v>
      </c>
      <c r="G109" s="192">
        <v>21263</v>
      </c>
      <c r="H109" s="192">
        <v>20822</v>
      </c>
      <c r="I109" s="192" t="s">
        <v>1462</v>
      </c>
      <c r="J109" s="191">
        <v>53158</v>
      </c>
    </row>
    <row r="110" spans="1:10" x14ac:dyDescent="0.2">
      <c r="A110" s="193"/>
      <c r="B110" s="194"/>
      <c r="C110" s="194"/>
      <c r="D110" s="195"/>
      <c r="E110" s="194"/>
      <c r="F110" s="196"/>
      <c r="G110" s="194" t="s">
        <v>386</v>
      </c>
      <c r="H110" s="194" t="s">
        <v>386</v>
      </c>
      <c r="I110" s="196" t="s">
        <v>1462</v>
      </c>
      <c r="J110" s="196"/>
    </row>
    <row r="111" spans="1:10" ht="25.5" x14ac:dyDescent="0.2">
      <c r="A111" s="188" t="s">
        <v>154</v>
      </c>
      <c r="B111" s="189" t="s">
        <v>1497</v>
      </c>
      <c r="C111" s="189" t="s">
        <v>108</v>
      </c>
      <c r="D111" s="190" t="s">
        <v>109</v>
      </c>
      <c r="E111" s="189" t="s">
        <v>49</v>
      </c>
      <c r="F111" s="191">
        <v>85</v>
      </c>
      <c r="G111" s="192">
        <v>613</v>
      </c>
      <c r="H111" s="192">
        <v>601</v>
      </c>
      <c r="I111" s="192" t="s">
        <v>1462</v>
      </c>
      <c r="J111" s="191">
        <v>52105</v>
      </c>
    </row>
    <row r="112" spans="1:10" x14ac:dyDescent="0.2">
      <c r="A112" s="193"/>
      <c r="B112" s="194"/>
      <c r="C112" s="194"/>
      <c r="D112" s="195"/>
      <c r="E112" s="194"/>
      <c r="F112" s="196"/>
      <c r="G112" s="194" t="s">
        <v>386</v>
      </c>
      <c r="H112" s="194" t="s">
        <v>386</v>
      </c>
      <c r="I112" s="196" t="s">
        <v>1462</v>
      </c>
      <c r="J112" s="196"/>
    </row>
    <row r="113" spans="1:10" ht="38.25" x14ac:dyDescent="0.2">
      <c r="A113" s="188" t="s">
        <v>157</v>
      </c>
      <c r="B113" s="189" t="s">
        <v>1498</v>
      </c>
      <c r="C113" s="189" t="s">
        <v>111</v>
      </c>
      <c r="D113" s="190" t="s">
        <v>112</v>
      </c>
      <c r="E113" s="189" t="s">
        <v>29</v>
      </c>
      <c r="F113" s="191">
        <v>1</v>
      </c>
      <c r="G113" s="192">
        <v>48740</v>
      </c>
      <c r="H113" s="192">
        <v>47766</v>
      </c>
      <c r="I113" s="192" t="s">
        <v>1462</v>
      </c>
      <c r="J113" s="191">
        <v>48740</v>
      </c>
    </row>
    <row r="114" spans="1:10" x14ac:dyDescent="0.2">
      <c r="A114" s="193"/>
      <c r="B114" s="194"/>
      <c r="C114" s="194"/>
      <c r="D114" s="195"/>
      <c r="E114" s="194"/>
      <c r="F114" s="196"/>
      <c r="G114" s="194" t="s">
        <v>386</v>
      </c>
      <c r="H114" s="194" t="s">
        <v>386</v>
      </c>
      <c r="I114" s="196" t="s">
        <v>1462</v>
      </c>
      <c r="J114" s="196"/>
    </row>
    <row r="115" spans="1:10" ht="51" x14ac:dyDescent="0.2">
      <c r="A115" s="188" t="s">
        <v>160</v>
      </c>
      <c r="B115" s="189" t="s">
        <v>1499</v>
      </c>
      <c r="C115" s="189" t="s">
        <v>114</v>
      </c>
      <c r="D115" s="190" t="s">
        <v>115</v>
      </c>
      <c r="E115" s="189" t="s">
        <v>49</v>
      </c>
      <c r="F115" s="191">
        <v>2</v>
      </c>
      <c r="G115" s="192">
        <v>24224</v>
      </c>
      <c r="H115" s="192">
        <v>23711</v>
      </c>
      <c r="I115" s="192" t="s">
        <v>1462</v>
      </c>
      <c r="J115" s="191">
        <v>48448</v>
      </c>
    </row>
    <row r="116" spans="1:10" x14ac:dyDescent="0.2">
      <c r="A116" s="193"/>
      <c r="B116" s="194"/>
      <c r="C116" s="194"/>
      <c r="D116" s="195"/>
      <c r="E116" s="194"/>
      <c r="F116" s="196"/>
      <c r="G116" s="194" t="s">
        <v>386</v>
      </c>
      <c r="H116" s="194" t="s">
        <v>386</v>
      </c>
      <c r="I116" s="196" t="s">
        <v>1462</v>
      </c>
      <c r="J116" s="196"/>
    </row>
    <row r="117" spans="1:10" ht="63.75" x14ac:dyDescent="0.2">
      <c r="A117" s="188" t="s">
        <v>163</v>
      </c>
      <c r="B117" s="189" t="s">
        <v>1500</v>
      </c>
      <c r="C117" s="189" t="s">
        <v>117</v>
      </c>
      <c r="D117" s="190" t="s">
        <v>118</v>
      </c>
      <c r="E117" s="189" t="s">
        <v>45</v>
      </c>
      <c r="F117" s="191">
        <v>300</v>
      </c>
      <c r="G117" s="192">
        <v>158</v>
      </c>
      <c r="H117" s="192">
        <v>155</v>
      </c>
      <c r="I117" s="192" t="s">
        <v>1462</v>
      </c>
      <c r="J117" s="191">
        <v>47400</v>
      </c>
    </row>
    <row r="118" spans="1:10" x14ac:dyDescent="0.2">
      <c r="A118" s="193"/>
      <c r="B118" s="194"/>
      <c r="C118" s="194"/>
      <c r="D118" s="195"/>
      <c r="E118" s="194"/>
      <c r="F118" s="196"/>
      <c r="G118" s="194" t="s">
        <v>386</v>
      </c>
      <c r="H118" s="194" t="s">
        <v>386</v>
      </c>
      <c r="I118" s="196" t="s">
        <v>1462</v>
      </c>
      <c r="J118" s="196"/>
    </row>
    <row r="119" spans="1:10" ht="38.25" x14ac:dyDescent="0.2">
      <c r="A119" s="188" t="s">
        <v>166</v>
      </c>
      <c r="B119" s="189" t="s">
        <v>1501</v>
      </c>
      <c r="C119" s="189" t="s">
        <v>120</v>
      </c>
      <c r="D119" s="190" t="s">
        <v>121</v>
      </c>
      <c r="E119" s="189" t="s">
        <v>63</v>
      </c>
      <c r="F119" s="191">
        <v>0.18559999999999999</v>
      </c>
      <c r="G119" s="192">
        <v>253431.59</v>
      </c>
      <c r="H119" s="192">
        <v>246445</v>
      </c>
      <c r="I119" s="192" t="s">
        <v>1462</v>
      </c>
      <c r="J119" s="191">
        <v>47037</v>
      </c>
    </row>
    <row r="120" spans="1:10" x14ac:dyDescent="0.2">
      <c r="A120" s="193"/>
      <c r="B120" s="194"/>
      <c r="C120" s="194"/>
      <c r="D120" s="195"/>
      <c r="E120" s="194"/>
      <c r="F120" s="196"/>
      <c r="G120" s="194" t="s">
        <v>386</v>
      </c>
      <c r="H120" s="194" t="s">
        <v>386</v>
      </c>
      <c r="I120" s="196" t="s">
        <v>1462</v>
      </c>
      <c r="J120" s="196"/>
    </row>
    <row r="121" spans="1:10" ht="25.5" x14ac:dyDescent="0.2">
      <c r="A121" s="188" t="s">
        <v>170</v>
      </c>
      <c r="B121" s="189"/>
      <c r="C121" s="189" t="s">
        <v>123</v>
      </c>
      <c r="D121" s="190" t="s">
        <v>124</v>
      </c>
      <c r="E121" s="189" t="s">
        <v>49</v>
      </c>
      <c r="F121" s="191">
        <v>1</v>
      </c>
      <c r="G121" s="192">
        <v>40712</v>
      </c>
      <c r="H121" s="192">
        <v>39840</v>
      </c>
      <c r="I121" s="192" t="s">
        <v>1462</v>
      </c>
      <c r="J121" s="191">
        <v>40712</v>
      </c>
    </row>
    <row r="122" spans="1:10" x14ac:dyDescent="0.2">
      <c r="A122" s="193"/>
      <c r="B122" s="194"/>
      <c r="C122" s="194"/>
      <c r="D122" s="195"/>
      <c r="E122" s="194"/>
      <c r="F122" s="196"/>
      <c r="G122" s="194" t="s">
        <v>386</v>
      </c>
      <c r="H122" s="194" t="s">
        <v>386</v>
      </c>
      <c r="I122" s="196" t="s">
        <v>1462</v>
      </c>
      <c r="J122" s="196"/>
    </row>
    <row r="123" spans="1:10" ht="25.5" x14ac:dyDescent="0.2">
      <c r="A123" s="188" t="s">
        <v>173</v>
      </c>
      <c r="B123" s="189"/>
      <c r="C123" s="189" t="s">
        <v>73</v>
      </c>
      <c r="D123" s="190" t="s">
        <v>126</v>
      </c>
      <c r="E123" s="189" t="s">
        <v>49</v>
      </c>
      <c r="F123" s="191">
        <v>1</v>
      </c>
      <c r="G123" s="192">
        <v>40709</v>
      </c>
      <c r="H123" s="192">
        <v>39840</v>
      </c>
      <c r="I123" s="192" t="s">
        <v>1462</v>
      </c>
      <c r="J123" s="191">
        <v>40709</v>
      </c>
    </row>
    <row r="124" spans="1:10" x14ac:dyDescent="0.2">
      <c r="A124" s="193"/>
      <c r="B124" s="194"/>
      <c r="C124" s="194"/>
      <c r="D124" s="195"/>
      <c r="E124" s="194"/>
      <c r="F124" s="196"/>
      <c r="G124" s="194" t="s">
        <v>386</v>
      </c>
      <c r="H124" s="194" t="s">
        <v>386</v>
      </c>
      <c r="I124" s="196" t="s">
        <v>1462</v>
      </c>
      <c r="J124" s="196"/>
    </row>
    <row r="125" spans="1:10" ht="25.5" x14ac:dyDescent="0.2">
      <c r="A125" s="188" t="s">
        <v>176</v>
      </c>
      <c r="B125" s="189"/>
      <c r="C125" s="189" t="s">
        <v>73</v>
      </c>
      <c r="D125" s="190" t="s">
        <v>128</v>
      </c>
      <c r="E125" s="189" t="s">
        <v>49</v>
      </c>
      <c r="F125" s="191">
        <v>1</v>
      </c>
      <c r="G125" s="192">
        <v>40709</v>
      </c>
      <c r="H125" s="192">
        <v>39840</v>
      </c>
      <c r="I125" s="192" t="s">
        <v>1462</v>
      </c>
      <c r="J125" s="191">
        <v>40709</v>
      </c>
    </row>
    <row r="126" spans="1:10" x14ac:dyDescent="0.2">
      <c r="A126" s="193"/>
      <c r="B126" s="194"/>
      <c r="C126" s="194"/>
      <c r="D126" s="195"/>
      <c r="E126" s="194"/>
      <c r="F126" s="196"/>
      <c r="G126" s="194" t="s">
        <v>386</v>
      </c>
      <c r="H126" s="194" t="s">
        <v>386</v>
      </c>
      <c r="I126" s="196" t="s">
        <v>1462</v>
      </c>
      <c r="J126" s="196"/>
    </row>
    <row r="127" spans="1:10" ht="25.5" x14ac:dyDescent="0.2">
      <c r="A127" s="188" t="s">
        <v>178</v>
      </c>
      <c r="B127" s="189" t="s">
        <v>1502</v>
      </c>
      <c r="C127" s="189" t="s">
        <v>130</v>
      </c>
      <c r="D127" s="190" t="s">
        <v>131</v>
      </c>
      <c r="E127" s="189" t="s">
        <v>53</v>
      </c>
      <c r="F127" s="191">
        <v>9.7704599999999999</v>
      </c>
      <c r="G127" s="192">
        <v>4136</v>
      </c>
      <c r="H127" s="192">
        <v>4054</v>
      </c>
      <c r="I127" s="192" t="s">
        <v>1462</v>
      </c>
      <c r="J127" s="191">
        <v>40411</v>
      </c>
    </row>
    <row r="128" spans="1:10" x14ac:dyDescent="0.2">
      <c r="A128" s="193"/>
      <c r="B128" s="194"/>
      <c r="C128" s="194"/>
      <c r="D128" s="195"/>
      <c r="E128" s="194"/>
      <c r="F128" s="196"/>
      <c r="G128" s="194" t="s">
        <v>386</v>
      </c>
      <c r="H128" s="194" t="s">
        <v>386</v>
      </c>
      <c r="I128" s="196" t="s">
        <v>1462</v>
      </c>
      <c r="J128" s="196"/>
    </row>
    <row r="129" spans="1:10" ht="25.5" x14ac:dyDescent="0.2">
      <c r="A129" s="188" t="s">
        <v>181</v>
      </c>
      <c r="B129" s="189"/>
      <c r="C129" s="189" t="s">
        <v>97</v>
      </c>
      <c r="D129" s="190" t="s">
        <v>133</v>
      </c>
      <c r="E129" s="189" t="s">
        <v>29</v>
      </c>
      <c r="F129" s="191">
        <v>2</v>
      </c>
      <c r="G129" s="192">
        <v>19290</v>
      </c>
      <c r="H129" s="192">
        <v>18909</v>
      </c>
      <c r="I129" s="192" t="s">
        <v>1462</v>
      </c>
      <c r="J129" s="191">
        <v>38580</v>
      </c>
    </row>
    <row r="130" spans="1:10" x14ac:dyDescent="0.2">
      <c r="A130" s="193"/>
      <c r="B130" s="194"/>
      <c r="C130" s="194"/>
      <c r="D130" s="195"/>
      <c r="E130" s="194"/>
      <c r="F130" s="196"/>
      <c r="G130" s="194" t="s">
        <v>386</v>
      </c>
      <c r="H130" s="194" t="s">
        <v>386</v>
      </c>
      <c r="I130" s="196" t="s">
        <v>1462</v>
      </c>
      <c r="J130" s="196"/>
    </row>
    <row r="131" spans="1:10" ht="38.25" x14ac:dyDescent="0.2">
      <c r="A131" s="188" t="s">
        <v>183</v>
      </c>
      <c r="B131" s="189"/>
      <c r="C131" s="189" t="s">
        <v>88</v>
      </c>
      <c r="D131" s="190" t="s">
        <v>135</v>
      </c>
      <c r="E131" s="189" t="s">
        <v>49</v>
      </c>
      <c r="F131" s="191">
        <v>2</v>
      </c>
      <c r="G131" s="192">
        <v>19231</v>
      </c>
      <c r="H131" s="192">
        <v>18797</v>
      </c>
      <c r="I131" s="192" t="s">
        <v>1462</v>
      </c>
      <c r="J131" s="191">
        <v>38462</v>
      </c>
    </row>
    <row r="132" spans="1:10" x14ac:dyDescent="0.2">
      <c r="A132" s="193"/>
      <c r="B132" s="194"/>
      <c r="C132" s="194"/>
      <c r="D132" s="195"/>
      <c r="E132" s="194"/>
      <c r="F132" s="196"/>
      <c r="G132" s="194" t="s">
        <v>386</v>
      </c>
      <c r="H132" s="194" t="s">
        <v>386</v>
      </c>
      <c r="I132" s="196" t="s">
        <v>1462</v>
      </c>
      <c r="J132" s="196"/>
    </row>
    <row r="133" spans="1:10" ht="25.5" x14ac:dyDescent="0.2">
      <c r="A133" s="188" t="s">
        <v>186</v>
      </c>
      <c r="B133" s="189" t="s">
        <v>1503</v>
      </c>
      <c r="C133" s="189" t="s">
        <v>137</v>
      </c>
      <c r="D133" s="190" t="s">
        <v>138</v>
      </c>
      <c r="E133" s="189" t="s">
        <v>139</v>
      </c>
      <c r="F133" s="191">
        <v>8.25</v>
      </c>
      <c r="G133" s="192">
        <v>3969</v>
      </c>
      <c r="H133" s="192">
        <v>3890</v>
      </c>
      <c r="I133" s="192" t="s">
        <v>1462</v>
      </c>
      <c r="J133" s="191">
        <v>32744</v>
      </c>
    </row>
    <row r="134" spans="1:10" x14ac:dyDescent="0.2">
      <c r="A134" s="193"/>
      <c r="B134" s="194"/>
      <c r="C134" s="194"/>
      <c r="D134" s="195"/>
      <c r="E134" s="194"/>
      <c r="F134" s="196"/>
      <c r="G134" s="194" t="s">
        <v>386</v>
      </c>
      <c r="H134" s="194" t="s">
        <v>386</v>
      </c>
      <c r="I134" s="196" t="s">
        <v>1462</v>
      </c>
      <c r="J134" s="196"/>
    </row>
    <row r="135" spans="1:10" ht="25.5" x14ac:dyDescent="0.2">
      <c r="A135" s="188" t="s">
        <v>189</v>
      </c>
      <c r="B135" s="189" t="s">
        <v>1504</v>
      </c>
      <c r="C135" s="189" t="s">
        <v>141</v>
      </c>
      <c r="D135" s="190" t="s">
        <v>142</v>
      </c>
      <c r="E135" s="189" t="s">
        <v>49</v>
      </c>
      <c r="F135" s="191">
        <v>2</v>
      </c>
      <c r="G135" s="192">
        <v>15847</v>
      </c>
      <c r="H135" s="192">
        <v>15528</v>
      </c>
      <c r="I135" s="192" t="s">
        <v>1462</v>
      </c>
      <c r="J135" s="191">
        <v>31694</v>
      </c>
    </row>
    <row r="136" spans="1:10" x14ac:dyDescent="0.2">
      <c r="A136" s="193"/>
      <c r="B136" s="194"/>
      <c r="C136" s="194"/>
      <c r="D136" s="195"/>
      <c r="E136" s="194"/>
      <c r="F136" s="196"/>
      <c r="G136" s="194" t="s">
        <v>386</v>
      </c>
      <c r="H136" s="194" t="s">
        <v>386</v>
      </c>
      <c r="I136" s="196" t="s">
        <v>1462</v>
      </c>
      <c r="J136" s="196"/>
    </row>
    <row r="137" spans="1:10" ht="25.5" x14ac:dyDescent="0.2">
      <c r="A137" s="188" t="s">
        <v>192</v>
      </c>
      <c r="B137" s="189"/>
      <c r="C137" s="189" t="s">
        <v>70</v>
      </c>
      <c r="D137" s="190" t="s">
        <v>144</v>
      </c>
      <c r="E137" s="189" t="s">
        <v>22</v>
      </c>
      <c r="F137" s="191">
        <v>1.44</v>
      </c>
      <c r="G137" s="192">
        <v>21263</v>
      </c>
      <c r="H137" s="192">
        <v>20822</v>
      </c>
      <c r="I137" s="192" t="s">
        <v>1462</v>
      </c>
      <c r="J137" s="191">
        <v>30619</v>
      </c>
    </row>
    <row r="138" spans="1:10" x14ac:dyDescent="0.2">
      <c r="A138" s="193"/>
      <c r="B138" s="194"/>
      <c r="C138" s="194"/>
      <c r="D138" s="195"/>
      <c r="E138" s="194"/>
      <c r="F138" s="196"/>
      <c r="G138" s="194" t="s">
        <v>386</v>
      </c>
      <c r="H138" s="194" t="s">
        <v>386</v>
      </c>
      <c r="I138" s="196" t="s">
        <v>1462</v>
      </c>
      <c r="J138" s="196"/>
    </row>
    <row r="139" spans="1:10" ht="38.25" x14ac:dyDescent="0.2">
      <c r="A139" s="188" t="s">
        <v>195</v>
      </c>
      <c r="B139" s="189" t="s">
        <v>1505</v>
      </c>
      <c r="C139" s="189" t="s">
        <v>146</v>
      </c>
      <c r="D139" s="190" t="s">
        <v>147</v>
      </c>
      <c r="E139" s="189" t="s">
        <v>29</v>
      </c>
      <c r="F139" s="191">
        <v>1</v>
      </c>
      <c r="G139" s="192">
        <v>30553</v>
      </c>
      <c r="H139" s="192">
        <v>29950</v>
      </c>
      <c r="I139" s="192" t="s">
        <v>1462</v>
      </c>
      <c r="J139" s="191">
        <v>30553</v>
      </c>
    </row>
    <row r="140" spans="1:10" x14ac:dyDescent="0.2">
      <c r="A140" s="193"/>
      <c r="B140" s="194"/>
      <c r="C140" s="194"/>
      <c r="D140" s="195"/>
      <c r="E140" s="194"/>
      <c r="F140" s="196"/>
      <c r="G140" s="194" t="s">
        <v>386</v>
      </c>
      <c r="H140" s="194" t="s">
        <v>386</v>
      </c>
      <c r="I140" s="196" t="s">
        <v>1462</v>
      </c>
      <c r="J140" s="196"/>
    </row>
    <row r="141" spans="1:10" ht="25.5" x14ac:dyDescent="0.2">
      <c r="A141" s="188" t="s">
        <v>198</v>
      </c>
      <c r="B141" s="189" t="s">
        <v>1506</v>
      </c>
      <c r="C141" s="189" t="s">
        <v>149</v>
      </c>
      <c r="D141" s="190" t="s">
        <v>150</v>
      </c>
      <c r="E141" s="189" t="s">
        <v>63</v>
      </c>
      <c r="F141" s="191">
        <v>1.20243E-2</v>
      </c>
      <c r="G141" s="192">
        <v>2403158</v>
      </c>
      <c r="H141" s="192">
        <v>2355245</v>
      </c>
      <c r="I141" s="192" t="s">
        <v>1462</v>
      </c>
      <c r="J141" s="191">
        <v>28896</v>
      </c>
    </row>
    <row r="142" spans="1:10" x14ac:dyDescent="0.2">
      <c r="A142" s="193"/>
      <c r="B142" s="194"/>
      <c r="C142" s="194"/>
      <c r="D142" s="195"/>
      <c r="E142" s="194"/>
      <c r="F142" s="196"/>
      <c r="G142" s="194" t="s">
        <v>386</v>
      </c>
      <c r="H142" s="194" t="s">
        <v>386</v>
      </c>
      <c r="I142" s="196" t="s">
        <v>1462</v>
      </c>
      <c r="J142" s="196"/>
    </row>
    <row r="143" spans="1:10" ht="25.5" x14ac:dyDescent="0.2">
      <c r="A143" s="188" t="s">
        <v>201</v>
      </c>
      <c r="B143" s="189" t="s">
        <v>1507</v>
      </c>
      <c r="C143" s="189" t="s">
        <v>152</v>
      </c>
      <c r="D143" s="190" t="s">
        <v>153</v>
      </c>
      <c r="E143" s="189" t="s">
        <v>49</v>
      </c>
      <c r="F143" s="191">
        <v>5</v>
      </c>
      <c r="G143" s="192">
        <v>5063</v>
      </c>
      <c r="H143" s="192">
        <v>4961</v>
      </c>
      <c r="I143" s="192" t="s">
        <v>1462</v>
      </c>
      <c r="J143" s="191">
        <v>25315</v>
      </c>
    </row>
    <row r="144" spans="1:10" x14ac:dyDescent="0.2">
      <c r="A144" s="193"/>
      <c r="B144" s="194"/>
      <c r="C144" s="194"/>
      <c r="D144" s="195"/>
      <c r="E144" s="194"/>
      <c r="F144" s="196"/>
      <c r="G144" s="194" t="s">
        <v>386</v>
      </c>
      <c r="H144" s="194" t="s">
        <v>386</v>
      </c>
      <c r="I144" s="196" t="s">
        <v>1462</v>
      </c>
      <c r="J144" s="196"/>
    </row>
    <row r="145" spans="1:10" ht="25.5" x14ac:dyDescent="0.2">
      <c r="A145" s="188" t="s">
        <v>203</v>
      </c>
      <c r="B145" s="189" t="s">
        <v>1508</v>
      </c>
      <c r="C145" s="189" t="s">
        <v>155</v>
      </c>
      <c r="D145" s="190" t="s">
        <v>156</v>
      </c>
      <c r="E145" s="189" t="s">
        <v>49</v>
      </c>
      <c r="F145" s="191">
        <v>4</v>
      </c>
      <c r="G145" s="192">
        <v>5747</v>
      </c>
      <c r="H145" s="192">
        <v>5631</v>
      </c>
      <c r="I145" s="192" t="s">
        <v>1462</v>
      </c>
      <c r="J145" s="191">
        <v>22988</v>
      </c>
    </row>
    <row r="146" spans="1:10" x14ac:dyDescent="0.2">
      <c r="A146" s="193"/>
      <c r="B146" s="194"/>
      <c r="C146" s="194"/>
      <c r="D146" s="195"/>
      <c r="E146" s="194"/>
      <c r="F146" s="196"/>
      <c r="G146" s="194" t="s">
        <v>386</v>
      </c>
      <c r="H146" s="194" t="s">
        <v>386</v>
      </c>
      <c r="I146" s="196" t="s">
        <v>1462</v>
      </c>
      <c r="J146" s="196"/>
    </row>
    <row r="147" spans="1:10" ht="38.25" x14ac:dyDescent="0.2">
      <c r="A147" s="188" t="s">
        <v>206</v>
      </c>
      <c r="B147" s="189" t="s">
        <v>1509</v>
      </c>
      <c r="C147" s="189" t="s">
        <v>158</v>
      </c>
      <c r="D147" s="190" t="s">
        <v>159</v>
      </c>
      <c r="E147" s="189" t="s">
        <v>22</v>
      </c>
      <c r="F147" s="191">
        <v>7.4</v>
      </c>
      <c r="G147" s="192">
        <v>3012</v>
      </c>
      <c r="H147" s="192">
        <v>2944</v>
      </c>
      <c r="I147" s="192" t="s">
        <v>1462</v>
      </c>
      <c r="J147" s="191">
        <v>22289</v>
      </c>
    </row>
    <row r="148" spans="1:10" x14ac:dyDescent="0.2">
      <c r="A148" s="193"/>
      <c r="B148" s="194"/>
      <c r="C148" s="194"/>
      <c r="D148" s="195"/>
      <c r="E148" s="194"/>
      <c r="F148" s="196"/>
      <c r="G148" s="194" t="s">
        <v>386</v>
      </c>
      <c r="H148" s="194" t="s">
        <v>386</v>
      </c>
      <c r="I148" s="196" t="s">
        <v>1462</v>
      </c>
      <c r="J148" s="196"/>
    </row>
    <row r="149" spans="1:10" ht="25.5" x14ac:dyDescent="0.2">
      <c r="A149" s="188" t="s">
        <v>209</v>
      </c>
      <c r="B149" s="189" t="s">
        <v>1510</v>
      </c>
      <c r="C149" s="189" t="s">
        <v>161</v>
      </c>
      <c r="D149" s="190" t="s">
        <v>162</v>
      </c>
      <c r="E149" s="189" t="s">
        <v>49</v>
      </c>
      <c r="F149" s="191">
        <v>12</v>
      </c>
      <c r="G149" s="192">
        <v>1755</v>
      </c>
      <c r="H149" s="192">
        <v>1719</v>
      </c>
      <c r="I149" s="192" t="s">
        <v>1462</v>
      </c>
      <c r="J149" s="191">
        <v>21060</v>
      </c>
    </row>
    <row r="150" spans="1:10" x14ac:dyDescent="0.2">
      <c r="A150" s="193"/>
      <c r="B150" s="194"/>
      <c r="C150" s="194"/>
      <c r="D150" s="195"/>
      <c r="E150" s="194"/>
      <c r="F150" s="196"/>
      <c r="G150" s="194" t="s">
        <v>386</v>
      </c>
      <c r="H150" s="194" t="s">
        <v>386</v>
      </c>
      <c r="I150" s="196" t="s">
        <v>1462</v>
      </c>
      <c r="J150" s="196"/>
    </row>
    <row r="151" spans="1:10" ht="25.5" x14ac:dyDescent="0.2">
      <c r="A151" s="188" t="s">
        <v>212</v>
      </c>
      <c r="B151" s="189" t="s">
        <v>1511</v>
      </c>
      <c r="C151" s="189" t="s">
        <v>164</v>
      </c>
      <c r="D151" s="190" t="s">
        <v>165</v>
      </c>
      <c r="E151" s="189" t="s">
        <v>49</v>
      </c>
      <c r="F151" s="191">
        <v>3</v>
      </c>
      <c r="G151" s="192">
        <v>6855</v>
      </c>
      <c r="H151" s="192">
        <v>6714</v>
      </c>
      <c r="I151" s="192" t="s">
        <v>1462</v>
      </c>
      <c r="J151" s="191">
        <v>20565</v>
      </c>
    </row>
    <row r="152" spans="1:10" x14ac:dyDescent="0.2">
      <c r="A152" s="193"/>
      <c r="B152" s="194"/>
      <c r="C152" s="194"/>
      <c r="D152" s="195"/>
      <c r="E152" s="194"/>
      <c r="F152" s="196"/>
      <c r="G152" s="194" t="s">
        <v>386</v>
      </c>
      <c r="H152" s="194" t="s">
        <v>386</v>
      </c>
      <c r="I152" s="196" t="s">
        <v>1462</v>
      </c>
      <c r="J152" s="196"/>
    </row>
    <row r="153" spans="1:10" ht="38.25" x14ac:dyDescent="0.2">
      <c r="A153" s="188" t="s">
        <v>215</v>
      </c>
      <c r="B153" s="189" t="s">
        <v>1512</v>
      </c>
      <c r="C153" s="189" t="s">
        <v>167</v>
      </c>
      <c r="D153" s="190" t="s">
        <v>168</v>
      </c>
      <c r="E153" s="189" t="s">
        <v>169</v>
      </c>
      <c r="F153" s="191">
        <v>14.3</v>
      </c>
      <c r="G153" s="192">
        <v>1363</v>
      </c>
      <c r="H153" s="192">
        <v>1336</v>
      </c>
      <c r="I153" s="192" t="s">
        <v>1462</v>
      </c>
      <c r="J153" s="191">
        <v>19491</v>
      </c>
    </row>
    <row r="154" spans="1:10" x14ac:dyDescent="0.2">
      <c r="A154" s="193"/>
      <c r="B154" s="194"/>
      <c r="C154" s="194"/>
      <c r="D154" s="195"/>
      <c r="E154" s="194"/>
      <c r="F154" s="196"/>
      <c r="G154" s="194" t="s">
        <v>386</v>
      </c>
      <c r="H154" s="194" t="s">
        <v>386</v>
      </c>
      <c r="I154" s="196" t="s">
        <v>1462</v>
      </c>
      <c r="J154" s="196"/>
    </row>
    <row r="155" spans="1:10" ht="25.5" x14ac:dyDescent="0.2">
      <c r="A155" s="188" t="s">
        <v>219</v>
      </c>
      <c r="B155" s="189" t="s">
        <v>1513</v>
      </c>
      <c r="C155" s="189" t="s">
        <v>171</v>
      </c>
      <c r="D155" s="190" t="s">
        <v>172</v>
      </c>
      <c r="E155" s="189" t="s">
        <v>63</v>
      </c>
      <c r="F155" s="191">
        <v>3.644E-2</v>
      </c>
      <c r="G155" s="192">
        <v>526696</v>
      </c>
      <c r="H155" s="192">
        <v>515575</v>
      </c>
      <c r="I155" s="192" t="s">
        <v>1462</v>
      </c>
      <c r="J155" s="191">
        <v>19193</v>
      </c>
    </row>
    <row r="156" spans="1:10" x14ac:dyDescent="0.2">
      <c r="A156" s="193"/>
      <c r="B156" s="194"/>
      <c r="C156" s="194"/>
      <c r="D156" s="195"/>
      <c r="E156" s="194"/>
      <c r="F156" s="196"/>
      <c r="G156" s="194" t="s">
        <v>386</v>
      </c>
      <c r="H156" s="194" t="s">
        <v>386</v>
      </c>
      <c r="I156" s="196" t="s">
        <v>1462</v>
      </c>
      <c r="J156" s="196"/>
    </row>
    <row r="157" spans="1:10" ht="25.5" x14ac:dyDescent="0.2">
      <c r="A157" s="188" t="s">
        <v>222</v>
      </c>
      <c r="B157" s="189"/>
      <c r="C157" s="189" t="s">
        <v>174</v>
      </c>
      <c r="D157" s="190" t="s">
        <v>175</v>
      </c>
      <c r="E157" s="189" t="s">
        <v>22</v>
      </c>
      <c r="F157" s="191">
        <v>0.6</v>
      </c>
      <c r="G157" s="192">
        <v>30369</v>
      </c>
      <c r="H157" s="192">
        <v>29746</v>
      </c>
      <c r="I157" s="192" t="s">
        <v>1462</v>
      </c>
      <c r="J157" s="191">
        <v>18221</v>
      </c>
    </row>
    <row r="158" spans="1:10" x14ac:dyDescent="0.2">
      <c r="A158" s="193"/>
      <c r="B158" s="194"/>
      <c r="C158" s="194"/>
      <c r="D158" s="195"/>
      <c r="E158" s="194"/>
      <c r="F158" s="196"/>
      <c r="G158" s="194" t="s">
        <v>386</v>
      </c>
      <c r="H158" s="194" t="s">
        <v>386</v>
      </c>
      <c r="I158" s="196" t="s">
        <v>1462</v>
      </c>
      <c r="J158" s="196"/>
    </row>
    <row r="159" spans="1:10" ht="25.5" x14ac:dyDescent="0.2">
      <c r="A159" s="188" t="s">
        <v>225</v>
      </c>
      <c r="B159" s="189"/>
      <c r="C159" s="189" t="s">
        <v>103</v>
      </c>
      <c r="D159" s="190" t="s">
        <v>177</v>
      </c>
      <c r="E159" s="189" t="s">
        <v>22</v>
      </c>
      <c r="F159" s="191">
        <v>0.54</v>
      </c>
      <c r="G159" s="192">
        <v>33051</v>
      </c>
      <c r="H159" s="192">
        <v>32378</v>
      </c>
      <c r="I159" s="192" t="s">
        <v>1462</v>
      </c>
      <c r="J159" s="191">
        <v>17848</v>
      </c>
    </row>
    <row r="160" spans="1:10" x14ac:dyDescent="0.2">
      <c r="A160" s="193"/>
      <c r="B160" s="194"/>
      <c r="C160" s="194"/>
      <c r="D160" s="195"/>
      <c r="E160" s="194"/>
      <c r="F160" s="196"/>
      <c r="G160" s="194" t="s">
        <v>386</v>
      </c>
      <c r="H160" s="194" t="s">
        <v>386</v>
      </c>
      <c r="I160" s="196" t="s">
        <v>1462</v>
      </c>
      <c r="J160" s="196"/>
    </row>
    <row r="161" spans="1:10" ht="25.5" x14ac:dyDescent="0.2">
      <c r="A161" s="188" t="s">
        <v>228</v>
      </c>
      <c r="B161" s="189"/>
      <c r="C161" s="189" t="s">
        <v>179</v>
      </c>
      <c r="D161" s="190" t="s">
        <v>180</v>
      </c>
      <c r="E161" s="189" t="s">
        <v>49</v>
      </c>
      <c r="F161" s="191">
        <v>2</v>
      </c>
      <c r="G161" s="192">
        <v>8421</v>
      </c>
      <c r="H161" s="192">
        <v>8250</v>
      </c>
      <c r="I161" s="192" t="s">
        <v>1462</v>
      </c>
      <c r="J161" s="191">
        <v>16842</v>
      </c>
    </row>
    <row r="162" spans="1:10" x14ac:dyDescent="0.2">
      <c r="A162" s="193"/>
      <c r="B162" s="194"/>
      <c r="C162" s="194"/>
      <c r="D162" s="195"/>
      <c r="E162" s="194"/>
      <c r="F162" s="196"/>
      <c r="G162" s="194" t="s">
        <v>386</v>
      </c>
      <c r="H162" s="194" t="s">
        <v>386</v>
      </c>
      <c r="I162" s="196" t="s">
        <v>1462</v>
      </c>
      <c r="J162" s="196"/>
    </row>
    <row r="163" spans="1:10" ht="25.5" x14ac:dyDescent="0.2">
      <c r="A163" s="188" t="s">
        <v>231</v>
      </c>
      <c r="B163" s="189"/>
      <c r="C163" s="189" t="s">
        <v>174</v>
      </c>
      <c r="D163" s="190" t="s">
        <v>182</v>
      </c>
      <c r="E163" s="189" t="s">
        <v>22</v>
      </c>
      <c r="F163" s="191">
        <v>0.52</v>
      </c>
      <c r="G163" s="192">
        <v>30369</v>
      </c>
      <c r="H163" s="192">
        <v>29746</v>
      </c>
      <c r="I163" s="192" t="s">
        <v>1462</v>
      </c>
      <c r="J163" s="191">
        <v>15792</v>
      </c>
    </row>
    <row r="164" spans="1:10" x14ac:dyDescent="0.2">
      <c r="A164" s="193"/>
      <c r="B164" s="194"/>
      <c r="C164" s="194"/>
      <c r="D164" s="195"/>
      <c r="E164" s="194"/>
      <c r="F164" s="196"/>
      <c r="G164" s="194" t="s">
        <v>386</v>
      </c>
      <c r="H164" s="194" t="s">
        <v>386</v>
      </c>
      <c r="I164" s="196" t="s">
        <v>1462</v>
      </c>
      <c r="J164" s="196"/>
    </row>
    <row r="165" spans="1:10" ht="25.5" x14ac:dyDescent="0.2">
      <c r="A165" s="188" t="s">
        <v>235</v>
      </c>
      <c r="B165" s="189" t="s">
        <v>1514</v>
      </c>
      <c r="C165" s="189" t="s">
        <v>184</v>
      </c>
      <c r="D165" s="190" t="s">
        <v>185</v>
      </c>
      <c r="E165" s="189" t="s">
        <v>53</v>
      </c>
      <c r="F165" s="191">
        <v>32.76</v>
      </c>
      <c r="G165" s="192">
        <v>479</v>
      </c>
      <c r="H165" s="192">
        <v>468</v>
      </c>
      <c r="I165" s="192" t="s">
        <v>1462</v>
      </c>
      <c r="J165" s="191">
        <v>15692</v>
      </c>
    </row>
    <row r="166" spans="1:10" x14ac:dyDescent="0.2">
      <c r="A166" s="193"/>
      <c r="B166" s="194"/>
      <c r="C166" s="194"/>
      <c r="D166" s="195"/>
      <c r="E166" s="194"/>
      <c r="F166" s="196"/>
      <c r="G166" s="194" t="s">
        <v>386</v>
      </c>
      <c r="H166" s="194" t="s">
        <v>386</v>
      </c>
      <c r="I166" s="196" t="s">
        <v>1462</v>
      </c>
      <c r="J166" s="196"/>
    </row>
    <row r="167" spans="1:10" ht="38.25" x14ac:dyDescent="0.2">
      <c r="A167" s="188" t="s">
        <v>238</v>
      </c>
      <c r="B167" s="189" t="s">
        <v>1515</v>
      </c>
      <c r="C167" s="189" t="s">
        <v>187</v>
      </c>
      <c r="D167" s="190" t="s">
        <v>188</v>
      </c>
      <c r="E167" s="189" t="s">
        <v>22</v>
      </c>
      <c r="F167" s="191">
        <v>5.0199999999999996</v>
      </c>
      <c r="G167" s="192">
        <v>2957</v>
      </c>
      <c r="H167" s="192">
        <v>2892</v>
      </c>
      <c r="I167" s="192" t="s">
        <v>1462</v>
      </c>
      <c r="J167" s="191">
        <v>14844</v>
      </c>
    </row>
    <row r="168" spans="1:10" x14ac:dyDescent="0.2">
      <c r="A168" s="193"/>
      <c r="B168" s="194"/>
      <c r="C168" s="194"/>
      <c r="D168" s="195"/>
      <c r="E168" s="194"/>
      <c r="F168" s="196"/>
      <c r="G168" s="194" t="s">
        <v>386</v>
      </c>
      <c r="H168" s="194" t="s">
        <v>386</v>
      </c>
      <c r="I168" s="196" t="s">
        <v>1462</v>
      </c>
      <c r="J168" s="196"/>
    </row>
    <row r="169" spans="1:10" ht="25.5" x14ac:dyDescent="0.2">
      <c r="A169" s="188" t="s">
        <v>241</v>
      </c>
      <c r="B169" s="189"/>
      <c r="C169" s="189" t="s">
        <v>190</v>
      </c>
      <c r="D169" s="190" t="s">
        <v>191</v>
      </c>
      <c r="E169" s="189" t="s">
        <v>49</v>
      </c>
      <c r="F169" s="191">
        <v>2</v>
      </c>
      <c r="G169" s="192">
        <v>7205</v>
      </c>
      <c r="H169" s="192">
        <v>7056</v>
      </c>
      <c r="I169" s="192" t="s">
        <v>1462</v>
      </c>
      <c r="J169" s="191">
        <v>14410</v>
      </c>
    </row>
    <row r="170" spans="1:10" x14ac:dyDescent="0.2">
      <c r="A170" s="193"/>
      <c r="B170" s="194"/>
      <c r="C170" s="194"/>
      <c r="D170" s="195"/>
      <c r="E170" s="194"/>
      <c r="F170" s="196"/>
      <c r="G170" s="194" t="s">
        <v>386</v>
      </c>
      <c r="H170" s="194" t="s">
        <v>386</v>
      </c>
      <c r="I170" s="196" t="s">
        <v>1462</v>
      </c>
      <c r="J170" s="196"/>
    </row>
    <row r="171" spans="1:10" ht="25.5" x14ac:dyDescent="0.2">
      <c r="A171" s="188" t="s">
        <v>244</v>
      </c>
      <c r="B171" s="189" t="s">
        <v>1516</v>
      </c>
      <c r="C171" s="189" t="s">
        <v>193</v>
      </c>
      <c r="D171" s="190" t="s">
        <v>194</v>
      </c>
      <c r="E171" s="189" t="s">
        <v>49</v>
      </c>
      <c r="F171" s="191">
        <v>1</v>
      </c>
      <c r="G171" s="192">
        <v>14142</v>
      </c>
      <c r="H171" s="192">
        <v>13846</v>
      </c>
      <c r="I171" s="192" t="s">
        <v>1462</v>
      </c>
      <c r="J171" s="191">
        <v>14142</v>
      </c>
    </row>
    <row r="172" spans="1:10" x14ac:dyDescent="0.2">
      <c r="A172" s="193"/>
      <c r="B172" s="194"/>
      <c r="C172" s="194"/>
      <c r="D172" s="195"/>
      <c r="E172" s="194"/>
      <c r="F172" s="196"/>
      <c r="G172" s="194" t="s">
        <v>386</v>
      </c>
      <c r="H172" s="194" t="s">
        <v>386</v>
      </c>
      <c r="I172" s="196" t="s">
        <v>1462</v>
      </c>
      <c r="J172" s="196"/>
    </row>
    <row r="173" spans="1:10" ht="25.5" x14ac:dyDescent="0.2">
      <c r="A173" s="188" t="s">
        <v>247</v>
      </c>
      <c r="B173" s="189" t="s">
        <v>1517</v>
      </c>
      <c r="C173" s="189" t="s">
        <v>196</v>
      </c>
      <c r="D173" s="190" t="s">
        <v>197</v>
      </c>
      <c r="E173" s="189" t="s">
        <v>53</v>
      </c>
      <c r="F173" s="191">
        <v>41.675842000000003</v>
      </c>
      <c r="G173" s="192">
        <v>339</v>
      </c>
      <c r="H173" s="192">
        <v>332</v>
      </c>
      <c r="I173" s="192" t="s">
        <v>1462</v>
      </c>
      <c r="J173" s="191">
        <v>14128</v>
      </c>
    </row>
    <row r="174" spans="1:10" x14ac:dyDescent="0.2">
      <c r="A174" s="193"/>
      <c r="B174" s="194"/>
      <c r="C174" s="194"/>
      <c r="D174" s="195"/>
      <c r="E174" s="194"/>
      <c r="F174" s="196"/>
      <c r="G174" s="194" t="s">
        <v>386</v>
      </c>
      <c r="H174" s="194" t="s">
        <v>386</v>
      </c>
      <c r="I174" s="196" t="s">
        <v>1462</v>
      </c>
      <c r="J174" s="196"/>
    </row>
    <row r="175" spans="1:10" ht="25.5" x14ac:dyDescent="0.2">
      <c r="A175" s="188" t="s">
        <v>249</v>
      </c>
      <c r="B175" s="189" t="s">
        <v>1518</v>
      </c>
      <c r="C175" s="189" t="s">
        <v>199</v>
      </c>
      <c r="D175" s="190" t="s">
        <v>200</v>
      </c>
      <c r="E175" s="189" t="s">
        <v>63</v>
      </c>
      <c r="F175" s="191">
        <v>6.0609999999999997E-2</v>
      </c>
      <c r="G175" s="192">
        <v>223304.32000000001</v>
      </c>
      <c r="H175" s="192">
        <v>216542</v>
      </c>
      <c r="I175" s="192" t="s">
        <v>1462</v>
      </c>
      <c r="J175" s="191">
        <v>13534</v>
      </c>
    </row>
    <row r="176" spans="1:10" x14ac:dyDescent="0.2">
      <c r="A176" s="193"/>
      <c r="B176" s="194"/>
      <c r="C176" s="194"/>
      <c r="D176" s="195"/>
      <c r="E176" s="194"/>
      <c r="F176" s="196"/>
      <c r="G176" s="194" t="s">
        <v>386</v>
      </c>
      <c r="H176" s="194" t="s">
        <v>386</v>
      </c>
      <c r="I176" s="196" t="s">
        <v>1462</v>
      </c>
      <c r="J176" s="196"/>
    </row>
    <row r="177" spans="1:10" ht="25.5" x14ac:dyDescent="0.2">
      <c r="A177" s="188" t="s">
        <v>252</v>
      </c>
      <c r="B177" s="189"/>
      <c r="C177" s="189" t="s">
        <v>103</v>
      </c>
      <c r="D177" s="190" t="s">
        <v>202</v>
      </c>
      <c r="E177" s="189" t="s">
        <v>22</v>
      </c>
      <c r="F177" s="191">
        <v>0.4</v>
      </c>
      <c r="G177" s="192">
        <v>33051</v>
      </c>
      <c r="H177" s="192">
        <v>32378</v>
      </c>
      <c r="I177" s="192" t="s">
        <v>1462</v>
      </c>
      <c r="J177" s="191">
        <v>13220</v>
      </c>
    </row>
    <row r="178" spans="1:10" x14ac:dyDescent="0.2">
      <c r="A178" s="193"/>
      <c r="B178" s="194"/>
      <c r="C178" s="194"/>
      <c r="D178" s="195"/>
      <c r="E178" s="194"/>
      <c r="F178" s="196"/>
      <c r="G178" s="194" t="s">
        <v>386</v>
      </c>
      <c r="H178" s="194" t="s">
        <v>386</v>
      </c>
      <c r="I178" s="196" t="s">
        <v>1462</v>
      </c>
      <c r="J178" s="196"/>
    </row>
    <row r="179" spans="1:10" ht="25.5" x14ac:dyDescent="0.2">
      <c r="A179" s="188" t="s">
        <v>255</v>
      </c>
      <c r="B179" s="189"/>
      <c r="C179" s="189" t="s">
        <v>204</v>
      </c>
      <c r="D179" s="190" t="s">
        <v>205</v>
      </c>
      <c r="E179" s="189" t="s">
        <v>49</v>
      </c>
      <c r="F179" s="191">
        <v>2</v>
      </c>
      <c r="G179" s="192">
        <v>5874</v>
      </c>
      <c r="H179" s="192">
        <v>5752</v>
      </c>
      <c r="I179" s="192" t="s">
        <v>1462</v>
      </c>
      <c r="J179" s="191">
        <v>11748</v>
      </c>
    </row>
    <row r="180" spans="1:10" x14ac:dyDescent="0.2">
      <c r="A180" s="193"/>
      <c r="B180" s="194"/>
      <c r="C180" s="194"/>
      <c r="D180" s="195"/>
      <c r="E180" s="194"/>
      <c r="F180" s="196"/>
      <c r="G180" s="194" t="s">
        <v>386</v>
      </c>
      <c r="H180" s="194" t="s">
        <v>386</v>
      </c>
      <c r="I180" s="196" t="s">
        <v>1462</v>
      </c>
      <c r="J180" s="196"/>
    </row>
    <row r="181" spans="1:10" ht="25.5" x14ac:dyDescent="0.2">
      <c r="A181" s="188" t="s">
        <v>258</v>
      </c>
      <c r="B181" s="189" t="s">
        <v>1519</v>
      </c>
      <c r="C181" s="189" t="s">
        <v>207</v>
      </c>
      <c r="D181" s="190" t="s">
        <v>208</v>
      </c>
      <c r="E181" s="189" t="s">
        <v>45</v>
      </c>
      <c r="F181" s="191">
        <v>300</v>
      </c>
      <c r="G181" s="192">
        <v>32</v>
      </c>
      <c r="H181" s="192">
        <v>31</v>
      </c>
      <c r="I181" s="192" t="s">
        <v>1462</v>
      </c>
      <c r="J181" s="191">
        <v>9600</v>
      </c>
    </row>
    <row r="182" spans="1:10" x14ac:dyDescent="0.2">
      <c r="A182" s="193"/>
      <c r="B182" s="194"/>
      <c r="C182" s="194"/>
      <c r="D182" s="195"/>
      <c r="E182" s="194"/>
      <c r="F182" s="196"/>
      <c r="G182" s="194" t="s">
        <v>386</v>
      </c>
      <c r="H182" s="194" t="s">
        <v>386</v>
      </c>
      <c r="I182" s="196" t="s">
        <v>1462</v>
      </c>
      <c r="J182" s="196"/>
    </row>
    <row r="183" spans="1:10" ht="25.5" x14ac:dyDescent="0.2">
      <c r="A183" s="188" t="s">
        <v>261</v>
      </c>
      <c r="B183" s="189" t="s">
        <v>1520</v>
      </c>
      <c r="C183" s="189" t="s">
        <v>210</v>
      </c>
      <c r="D183" s="190" t="s">
        <v>211</v>
      </c>
      <c r="E183" s="189" t="s">
        <v>49</v>
      </c>
      <c r="F183" s="191">
        <v>1</v>
      </c>
      <c r="G183" s="192">
        <v>8579</v>
      </c>
      <c r="H183" s="192">
        <v>8400</v>
      </c>
      <c r="I183" s="192" t="s">
        <v>1462</v>
      </c>
      <c r="J183" s="191">
        <v>8579</v>
      </c>
    </row>
    <row r="184" spans="1:10" x14ac:dyDescent="0.2">
      <c r="A184" s="193"/>
      <c r="B184" s="194"/>
      <c r="C184" s="194"/>
      <c r="D184" s="195"/>
      <c r="E184" s="194"/>
      <c r="F184" s="196"/>
      <c r="G184" s="194" t="s">
        <v>386</v>
      </c>
      <c r="H184" s="194" t="s">
        <v>386</v>
      </c>
      <c r="I184" s="196" t="s">
        <v>1462</v>
      </c>
      <c r="J184" s="196"/>
    </row>
    <row r="185" spans="1:10" ht="25.5" x14ac:dyDescent="0.2">
      <c r="A185" s="188" t="s">
        <v>263</v>
      </c>
      <c r="B185" s="189" t="s">
        <v>1521</v>
      </c>
      <c r="C185" s="189" t="s">
        <v>213</v>
      </c>
      <c r="D185" s="190" t="s">
        <v>214</v>
      </c>
      <c r="E185" s="189" t="s">
        <v>63</v>
      </c>
      <c r="F185" s="191">
        <v>1.023E-2</v>
      </c>
      <c r="G185" s="192">
        <v>547505</v>
      </c>
      <c r="H185" s="192">
        <v>535837</v>
      </c>
      <c r="I185" s="192" t="s">
        <v>1462</v>
      </c>
      <c r="J185" s="191">
        <v>5601</v>
      </c>
    </row>
    <row r="186" spans="1:10" x14ac:dyDescent="0.2">
      <c r="A186" s="193"/>
      <c r="B186" s="194"/>
      <c r="C186" s="194"/>
      <c r="D186" s="195"/>
      <c r="E186" s="194"/>
      <c r="F186" s="196"/>
      <c r="G186" s="194" t="s">
        <v>386</v>
      </c>
      <c r="H186" s="194" t="s">
        <v>386</v>
      </c>
      <c r="I186" s="196" t="s">
        <v>1462</v>
      </c>
      <c r="J186" s="196"/>
    </row>
    <row r="187" spans="1:10" ht="51" x14ac:dyDescent="0.2">
      <c r="A187" s="188" t="s">
        <v>266</v>
      </c>
      <c r="B187" s="189" t="s">
        <v>1522</v>
      </c>
      <c r="C187" s="189" t="s">
        <v>216</v>
      </c>
      <c r="D187" s="190" t="s">
        <v>217</v>
      </c>
      <c r="E187" s="189" t="s">
        <v>218</v>
      </c>
      <c r="F187" s="191">
        <v>1.86</v>
      </c>
      <c r="G187" s="192">
        <v>2641.22</v>
      </c>
      <c r="H187" s="192">
        <v>2606</v>
      </c>
      <c r="I187" s="192" t="s">
        <v>1462</v>
      </c>
      <c r="J187" s="191">
        <v>4913</v>
      </c>
    </row>
    <row r="188" spans="1:10" x14ac:dyDescent="0.2">
      <c r="A188" s="193"/>
      <c r="B188" s="194"/>
      <c r="C188" s="194"/>
      <c r="D188" s="195"/>
      <c r="E188" s="194"/>
      <c r="F188" s="196"/>
      <c r="G188" s="194" t="s">
        <v>386</v>
      </c>
      <c r="H188" s="194" t="s">
        <v>386</v>
      </c>
      <c r="I188" s="196" t="s">
        <v>1462</v>
      </c>
      <c r="J188" s="196"/>
    </row>
    <row r="189" spans="1:10" ht="25.5" x14ac:dyDescent="0.2">
      <c r="A189" s="188" t="s">
        <v>269</v>
      </c>
      <c r="B189" s="189" t="s">
        <v>1523</v>
      </c>
      <c r="C189" s="189" t="s">
        <v>220</v>
      </c>
      <c r="D189" s="190" t="s">
        <v>221</v>
      </c>
      <c r="E189" s="189" t="s">
        <v>63</v>
      </c>
      <c r="F189" s="191">
        <v>1.0800000000000001E-2</v>
      </c>
      <c r="G189" s="192">
        <v>432332</v>
      </c>
      <c r="H189" s="192">
        <v>422555</v>
      </c>
      <c r="I189" s="192" t="s">
        <v>1462</v>
      </c>
      <c r="J189" s="191">
        <v>4669</v>
      </c>
    </row>
    <row r="190" spans="1:10" x14ac:dyDescent="0.2">
      <c r="A190" s="193"/>
      <c r="B190" s="194"/>
      <c r="C190" s="194"/>
      <c r="D190" s="195"/>
      <c r="E190" s="194"/>
      <c r="F190" s="196"/>
      <c r="G190" s="194" t="s">
        <v>386</v>
      </c>
      <c r="H190" s="194" t="s">
        <v>386</v>
      </c>
      <c r="I190" s="196" t="s">
        <v>1462</v>
      </c>
      <c r="J190" s="196"/>
    </row>
    <row r="191" spans="1:10" ht="25.5" x14ac:dyDescent="0.2">
      <c r="A191" s="188" t="s">
        <v>272</v>
      </c>
      <c r="B191" s="189" t="s">
        <v>1524</v>
      </c>
      <c r="C191" s="189" t="s">
        <v>223</v>
      </c>
      <c r="D191" s="190" t="s">
        <v>224</v>
      </c>
      <c r="E191" s="189" t="s">
        <v>63</v>
      </c>
      <c r="F191" s="191">
        <v>2.0915110000000001E-2</v>
      </c>
      <c r="G191" s="192">
        <v>206086</v>
      </c>
      <c r="H191" s="192">
        <v>201113</v>
      </c>
      <c r="I191" s="192" t="s">
        <v>1462</v>
      </c>
      <c r="J191" s="191">
        <v>4310</v>
      </c>
    </row>
    <row r="192" spans="1:10" x14ac:dyDescent="0.2">
      <c r="A192" s="193"/>
      <c r="B192" s="194"/>
      <c r="C192" s="194"/>
      <c r="D192" s="195"/>
      <c r="E192" s="194"/>
      <c r="F192" s="196"/>
      <c r="G192" s="194" t="s">
        <v>386</v>
      </c>
      <c r="H192" s="194" t="s">
        <v>386</v>
      </c>
      <c r="I192" s="196" t="s">
        <v>1462</v>
      </c>
      <c r="J192" s="196"/>
    </row>
    <row r="193" spans="1:10" ht="25.5" x14ac:dyDescent="0.2">
      <c r="A193" s="188" t="s">
        <v>275</v>
      </c>
      <c r="B193" s="189" t="s">
        <v>1525</v>
      </c>
      <c r="C193" s="189" t="s">
        <v>226</v>
      </c>
      <c r="D193" s="190" t="s">
        <v>227</v>
      </c>
      <c r="E193" s="189" t="s">
        <v>49</v>
      </c>
      <c r="F193" s="191">
        <v>33</v>
      </c>
      <c r="G193" s="192">
        <v>122</v>
      </c>
      <c r="H193" s="192">
        <v>120</v>
      </c>
      <c r="I193" s="192" t="s">
        <v>1462</v>
      </c>
      <c r="J193" s="191">
        <v>4026</v>
      </c>
    </row>
    <row r="194" spans="1:10" x14ac:dyDescent="0.2">
      <c r="A194" s="193"/>
      <c r="B194" s="194"/>
      <c r="C194" s="194"/>
      <c r="D194" s="195"/>
      <c r="E194" s="194"/>
      <c r="F194" s="196"/>
      <c r="G194" s="194" t="s">
        <v>386</v>
      </c>
      <c r="H194" s="194" t="s">
        <v>386</v>
      </c>
      <c r="I194" s="196" t="s">
        <v>1462</v>
      </c>
      <c r="J194" s="196"/>
    </row>
    <row r="195" spans="1:10" ht="25.5" x14ac:dyDescent="0.2">
      <c r="A195" s="188" t="s">
        <v>278</v>
      </c>
      <c r="B195" s="189" t="s">
        <v>1526</v>
      </c>
      <c r="C195" s="189" t="s">
        <v>229</v>
      </c>
      <c r="D195" s="190" t="s">
        <v>230</v>
      </c>
      <c r="E195" s="189" t="s">
        <v>49</v>
      </c>
      <c r="F195" s="191">
        <v>1</v>
      </c>
      <c r="G195" s="192">
        <v>3963</v>
      </c>
      <c r="H195" s="192">
        <v>3884</v>
      </c>
      <c r="I195" s="192" t="s">
        <v>1462</v>
      </c>
      <c r="J195" s="191">
        <v>3963</v>
      </c>
    </row>
    <row r="196" spans="1:10" x14ac:dyDescent="0.2">
      <c r="A196" s="193"/>
      <c r="B196" s="194"/>
      <c r="C196" s="194"/>
      <c r="D196" s="195"/>
      <c r="E196" s="194"/>
      <c r="F196" s="196"/>
      <c r="G196" s="194" t="s">
        <v>386</v>
      </c>
      <c r="H196" s="194" t="s">
        <v>386</v>
      </c>
      <c r="I196" s="196" t="s">
        <v>1462</v>
      </c>
      <c r="J196" s="196"/>
    </row>
    <row r="197" spans="1:10" ht="25.5" x14ac:dyDescent="0.2">
      <c r="A197" s="188" t="s">
        <v>282</v>
      </c>
      <c r="B197" s="189" t="s">
        <v>1527</v>
      </c>
      <c r="C197" s="189" t="s">
        <v>232</v>
      </c>
      <c r="D197" s="190" t="s">
        <v>233</v>
      </c>
      <c r="E197" s="189" t="s">
        <v>234</v>
      </c>
      <c r="F197" s="191">
        <v>1.353</v>
      </c>
      <c r="G197" s="192">
        <v>2807</v>
      </c>
      <c r="H197" s="192">
        <v>2752</v>
      </c>
      <c r="I197" s="192" t="s">
        <v>1462</v>
      </c>
      <c r="J197" s="191">
        <v>3798</v>
      </c>
    </row>
    <row r="198" spans="1:10" x14ac:dyDescent="0.2">
      <c r="A198" s="193"/>
      <c r="B198" s="194"/>
      <c r="C198" s="194"/>
      <c r="D198" s="195"/>
      <c r="E198" s="194"/>
      <c r="F198" s="196"/>
      <c r="G198" s="194" t="s">
        <v>386</v>
      </c>
      <c r="H198" s="194" t="s">
        <v>386</v>
      </c>
      <c r="I198" s="196" t="s">
        <v>1462</v>
      </c>
      <c r="J198" s="196"/>
    </row>
    <row r="199" spans="1:10" ht="25.5" x14ac:dyDescent="0.2">
      <c r="A199" s="188" t="s">
        <v>285</v>
      </c>
      <c r="B199" s="189" t="s">
        <v>1528</v>
      </c>
      <c r="C199" s="189" t="s">
        <v>236</v>
      </c>
      <c r="D199" s="190" t="s">
        <v>237</v>
      </c>
      <c r="E199" s="189" t="s">
        <v>49</v>
      </c>
      <c r="F199" s="191">
        <v>1</v>
      </c>
      <c r="G199" s="192">
        <v>3458</v>
      </c>
      <c r="H199" s="192">
        <v>3389</v>
      </c>
      <c r="I199" s="192" t="s">
        <v>1462</v>
      </c>
      <c r="J199" s="191">
        <v>3458</v>
      </c>
    </row>
    <row r="200" spans="1:10" x14ac:dyDescent="0.2">
      <c r="A200" s="193"/>
      <c r="B200" s="194"/>
      <c r="C200" s="194"/>
      <c r="D200" s="195"/>
      <c r="E200" s="194"/>
      <c r="F200" s="196"/>
      <c r="G200" s="194" t="s">
        <v>386</v>
      </c>
      <c r="H200" s="194" t="s">
        <v>386</v>
      </c>
      <c r="I200" s="196" t="s">
        <v>1462</v>
      </c>
      <c r="J200" s="196"/>
    </row>
    <row r="201" spans="1:10" ht="25.5" x14ac:dyDescent="0.2">
      <c r="A201" s="188" t="s">
        <v>288</v>
      </c>
      <c r="B201" s="189"/>
      <c r="C201" s="189" t="s">
        <v>239</v>
      </c>
      <c r="D201" s="190" t="s">
        <v>240</v>
      </c>
      <c r="E201" s="189" t="s">
        <v>22</v>
      </c>
      <c r="F201" s="191">
        <v>0.09</v>
      </c>
      <c r="G201" s="192">
        <v>38161</v>
      </c>
      <c r="H201" s="192">
        <v>37380</v>
      </c>
      <c r="I201" s="192" t="s">
        <v>1462</v>
      </c>
      <c r="J201" s="191">
        <v>3434</v>
      </c>
    </row>
    <row r="202" spans="1:10" x14ac:dyDescent="0.2">
      <c r="A202" s="193"/>
      <c r="B202" s="194"/>
      <c r="C202" s="194"/>
      <c r="D202" s="195"/>
      <c r="E202" s="194"/>
      <c r="F202" s="196"/>
      <c r="G202" s="194" t="s">
        <v>386</v>
      </c>
      <c r="H202" s="194" t="s">
        <v>386</v>
      </c>
      <c r="I202" s="196" t="s">
        <v>1462</v>
      </c>
      <c r="J202" s="196"/>
    </row>
    <row r="203" spans="1:10" ht="25.5" x14ac:dyDescent="0.2">
      <c r="A203" s="188" t="s">
        <v>291</v>
      </c>
      <c r="B203" s="189" t="s">
        <v>1529</v>
      </c>
      <c r="C203" s="189" t="s">
        <v>242</v>
      </c>
      <c r="D203" s="190" t="s">
        <v>243</v>
      </c>
      <c r="E203" s="189" t="s">
        <v>49</v>
      </c>
      <c r="F203" s="191">
        <v>1</v>
      </c>
      <c r="G203" s="192">
        <v>2845</v>
      </c>
      <c r="H203" s="192">
        <v>2789</v>
      </c>
      <c r="I203" s="192" t="s">
        <v>1462</v>
      </c>
      <c r="J203" s="191">
        <v>2845</v>
      </c>
    </row>
    <row r="204" spans="1:10" x14ac:dyDescent="0.2">
      <c r="A204" s="193"/>
      <c r="B204" s="194"/>
      <c r="C204" s="194"/>
      <c r="D204" s="195"/>
      <c r="E204" s="194"/>
      <c r="F204" s="196"/>
      <c r="G204" s="194" t="s">
        <v>386</v>
      </c>
      <c r="H204" s="194" t="s">
        <v>386</v>
      </c>
      <c r="I204" s="196" t="s">
        <v>1462</v>
      </c>
      <c r="J204" s="196"/>
    </row>
    <row r="205" spans="1:10" ht="25.5" x14ac:dyDescent="0.2">
      <c r="A205" s="188" t="s">
        <v>294</v>
      </c>
      <c r="B205" s="189" t="s">
        <v>1530</v>
      </c>
      <c r="C205" s="189" t="s">
        <v>245</v>
      </c>
      <c r="D205" s="190" t="s">
        <v>246</v>
      </c>
      <c r="E205" s="189" t="s">
        <v>53</v>
      </c>
      <c r="F205" s="191">
        <v>3.84</v>
      </c>
      <c r="G205" s="192">
        <v>611</v>
      </c>
      <c r="H205" s="192">
        <v>598</v>
      </c>
      <c r="I205" s="192" t="s">
        <v>1462</v>
      </c>
      <c r="J205" s="191">
        <v>2346</v>
      </c>
    </row>
    <row r="206" spans="1:10" x14ac:dyDescent="0.2">
      <c r="A206" s="193"/>
      <c r="B206" s="194"/>
      <c r="C206" s="194"/>
      <c r="D206" s="195"/>
      <c r="E206" s="194"/>
      <c r="F206" s="196"/>
      <c r="G206" s="194" t="s">
        <v>386</v>
      </c>
      <c r="H206" s="194" t="s">
        <v>386</v>
      </c>
      <c r="I206" s="196" t="s">
        <v>1462</v>
      </c>
      <c r="J206" s="196"/>
    </row>
    <row r="207" spans="1:10" ht="25.5" x14ac:dyDescent="0.2">
      <c r="A207" s="188" t="s">
        <v>297</v>
      </c>
      <c r="B207" s="189"/>
      <c r="C207" s="189" t="s">
        <v>174</v>
      </c>
      <c r="D207" s="190" t="s">
        <v>248</v>
      </c>
      <c r="E207" s="189" t="s">
        <v>22</v>
      </c>
      <c r="F207" s="191">
        <v>0.06</v>
      </c>
      <c r="G207" s="192">
        <v>30369</v>
      </c>
      <c r="H207" s="192">
        <v>29746</v>
      </c>
      <c r="I207" s="192" t="s">
        <v>1462</v>
      </c>
      <c r="J207" s="191">
        <v>1822</v>
      </c>
    </row>
    <row r="208" spans="1:10" x14ac:dyDescent="0.2">
      <c r="A208" s="193"/>
      <c r="B208" s="194"/>
      <c r="C208" s="194"/>
      <c r="D208" s="195"/>
      <c r="E208" s="194"/>
      <c r="F208" s="196"/>
      <c r="G208" s="194" t="s">
        <v>386</v>
      </c>
      <c r="H208" s="194" t="s">
        <v>386</v>
      </c>
      <c r="I208" s="196" t="s">
        <v>1462</v>
      </c>
      <c r="J208" s="196"/>
    </row>
    <row r="209" spans="1:10" ht="25.5" x14ac:dyDescent="0.2">
      <c r="A209" s="188" t="s">
        <v>300</v>
      </c>
      <c r="B209" s="189"/>
      <c r="C209" s="189" t="s">
        <v>250</v>
      </c>
      <c r="D209" s="190" t="s">
        <v>251</v>
      </c>
      <c r="E209" s="189" t="s">
        <v>49</v>
      </c>
      <c r="F209" s="191">
        <v>3</v>
      </c>
      <c r="G209" s="192">
        <v>564</v>
      </c>
      <c r="H209" s="192">
        <v>552</v>
      </c>
      <c r="I209" s="192" t="s">
        <v>1462</v>
      </c>
      <c r="J209" s="191">
        <v>1692</v>
      </c>
    </row>
    <row r="210" spans="1:10" x14ac:dyDescent="0.2">
      <c r="A210" s="193"/>
      <c r="B210" s="194"/>
      <c r="C210" s="194"/>
      <c r="D210" s="195"/>
      <c r="E210" s="194"/>
      <c r="F210" s="196"/>
      <c r="G210" s="194" t="s">
        <v>386</v>
      </c>
      <c r="H210" s="194" t="s">
        <v>386</v>
      </c>
      <c r="I210" s="196" t="s">
        <v>1462</v>
      </c>
      <c r="J210" s="196"/>
    </row>
    <row r="211" spans="1:10" ht="25.5" x14ac:dyDescent="0.2">
      <c r="A211" s="188" t="s">
        <v>303</v>
      </c>
      <c r="B211" s="189"/>
      <c r="C211" s="189" t="s">
        <v>253</v>
      </c>
      <c r="D211" s="190" t="s">
        <v>254</v>
      </c>
      <c r="E211" s="189" t="s">
        <v>49</v>
      </c>
      <c r="F211" s="191">
        <v>2</v>
      </c>
      <c r="G211" s="192">
        <v>761</v>
      </c>
      <c r="H211" s="192">
        <v>745</v>
      </c>
      <c r="I211" s="192" t="s">
        <v>1462</v>
      </c>
      <c r="J211" s="191">
        <v>1522</v>
      </c>
    </row>
    <row r="212" spans="1:10" x14ac:dyDescent="0.2">
      <c r="A212" s="193"/>
      <c r="B212" s="194"/>
      <c r="C212" s="194"/>
      <c r="D212" s="195"/>
      <c r="E212" s="194"/>
      <c r="F212" s="196"/>
      <c r="G212" s="194" t="s">
        <v>386</v>
      </c>
      <c r="H212" s="194" t="s">
        <v>386</v>
      </c>
      <c r="I212" s="196" t="s">
        <v>1462</v>
      </c>
      <c r="J212" s="196"/>
    </row>
    <row r="213" spans="1:10" ht="25.5" x14ac:dyDescent="0.2">
      <c r="A213" s="188" t="s">
        <v>306</v>
      </c>
      <c r="B213" s="189" t="s">
        <v>1531</v>
      </c>
      <c r="C213" s="189" t="s">
        <v>256</v>
      </c>
      <c r="D213" s="190" t="s">
        <v>257</v>
      </c>
      <c r="E213" s="189" t="s">
        <v>63</v>
      </c>
      <c r="F213" s="191">
        <v>2.4199999999999998E-3</v>
      </c>
      <c r="G213" s="192">
        <v>439272</v>
      </c>
      <c r="H213" s="192">
        <v>429866</v>
      </c>
      <c r="I213" s="192" t="s">
        <v>1462</v>
      </c>
      <c r="J213" s="191">
        <v>1063</v>
      </c>
    </row>
    <row r="214" spans="1:10" x14ac:dyDescent="0.2">
      <c r="A214" s="193"/>
      <c r="B214" s="194"/>
      <c r="C214" s="194"/>
      <c r="D214" s="195"/>
      <c r="E214" s="194"/>
      <c r="F214" s="196"/>
      <c r="G214" s="194" t="s">
        <v>386</v>
      </c>
      <c r="H214" s="194" t="s">
        <v>386</v>
      </c>
      <c r="I214" s="196" t="s">
        <v>1462</v>
      </c>
      <c r="J214" s="196"/>
    </row>
    <row r="215" spans="1:10" ht="25.5" x14ac:dyDescent="0.2">
      <c r="A215" s="188" t="s">
        <v>309</v>
      </c>
      <c r="B215" s="189" t="s">
        <v>1532</v>
      </c>
      <c r="C215" s="189" t="s">
        <v>259</v>
      </c>
      <c r="D215" s="190" t="s">
        <v>260</v>
      </c>
      <c r="E215" s="189" t="s">
        <v>53</v>
      </c>
      <c r="F215" s="191">
        <v>1.8</v>
      </c>
      <c r="G215" s="192">
        <v>587</v>
      </c>
      <c r="H215" s="192">
        <v>574</v>
      </c>
      <c r="I215" s="192" t="s">
        <v>1462</v>
      </c>
      <c r="J215" s="191">
        <v>1057</v>
      </c>
    </row>
    <row r="216" spans="1:10" x14ac:dyDescent="0.2">
      <c r="A216" s="193"/>
      <c r="B216" s="194"/>
      <c r="C216" s="194"/>
      <c r="D216" s="195"/>
      <c r="E216" s="194"/>
      <c r="F216" s="196"/>
      <c r="G216" s="194" t="s">
        <v>386</v>
      </c>
      <c r="H216" s="194" t="s">
        <v>386</v>
      </c>
      <c r="I216" s="196" t="s">
        <v>1462</v>
      </c>
      <c r="J216" s="196"/>
    </row>
    <row r="217" spans="1:10" ht="25.5" x14ac:dyDescent="0.2">
      <c r="A217" s="188" t="s">
        <v>312</v>
      </c>
      <c r="B217" s="189"/>
      <c r="C217" s="189" t="s">
        <v>103</v>
      </c>
      <c r="D217" s="190" t="s">
        <v>262</v>
      </c>
      <c r="E217" s="189" t="s">
        <v>22</v>
      </c>
      <c r="F217" s="191">
        <v>0.03</v>
      </c>
      <c r="G217" s="192">
        <v>33051</v>
      </c>
      <c r="H217" s="192">
        <v>32378</v>
      </c>
      <c r="I217" s="192" t="s">
        <v>1462</v>
      </c>
      <c r="J217" s="191">
        <v>992</v>
      </c>
    </row>
    <row r="218" spans="1:10" x14ac:dyDescent="0.2">
      <c r="A218" s="193"/>
      <c r="B218" s="194"/>
      <c r="C218" s="194"/>
      <c r="D218" s="195"/>
      <c r="E218" s="194"/>
      <c r="F218" s="196"/>
      <c r="G218" s="194" t="s">
        <v>386</v>
      </c>
      <c r="H218" s="194" t="s">
        <v>386</v>
      </c>
      <c r="I218" s="196" t="s">
        <v>1462</v>
      </c>
      <c r="J218" s="196"/>
    </row>
    <row r="219" spans="1:10" ht="25.5" x14ac:dyDescent="0.2">
      <c r="A219" s="188" t="s">
        <v>316</v>
      </c>
      <c r="B219" s="189" t="s">
        <v>1533</v>
      </c>
      <c r="C219" s="189" t="s">
        <v>264</v>
      </c>
      <c r="D219" s="190" t="s">
        <v>265</v>
      </c>
      <c r="E219" s="189" t="s">
        <v>49</v>
      </c>
      <c r="F219" s="191">
        <v>28</v>
      </c>
      <c r="G219" s="192">
        <v>33</v>
      </c>
      <c r="H219" s="192">
        <v>33</v>
      </c>
      <c r="I219" s="192" t="s">
        <v>1462</v>
      </c>
      <c r="J219" s="191">
        <v>924</v>
      </c>
    </row>
    <row r="220" spans="1:10" x14ac:dyDescent="0.2">
      <c r="A220" s="193"/>
      <c r="B220" s="194"/>
      <c r="C220" s="194"/>
      <c r="D220" s="195"/>
      <c r="E220" s="194"/>
      <c r="F220" s="196"/>
      <c r="G220" s="194" t="s">
        <v>386</v>
      </c>
      <c r="H220" s="194" t="s">
        <v>386</v>
      </c>
      <c r="I220" s="196" t="s">
        <v>1462</v>
      </c>
      <c r="J220" s="196"/>
    </row>
    <row r="221" spans="1:10" ht="25.5" x14ac:dyDescent="0.2">
      <c r="A221" s="188" t="s">
        <v>319</v>
      </c>
      <c r="B221" s="189" t="s">
        <v>1534</v>
      </c>
      <c r="C221" s="189" t="s">
        <v>267</v>
      </c>
      <c r="D221" s="190" t="s">
        <v>268</v>
      </c>
      <c r="E221" s="189" t="s">
        <v>49</v>
      </c>
      <c r="F221" s="191">
        <v>6</v>
      </c>
      <c r="G221" s="192">
        <v>134</v>
      </c>
      <c r="H221" s="192">
        <v>129</v>
      </c>
      <c r="I221" s="192" t="s">
        <v>1462</v>
      </c>
      <c r="J221" s="191">
        <v>804</v>
      </c>
    </row>
    <row r="222" spans="1:10" x14ac:dyDescent="0.2">
      <c r="A222" s="193"/>
      <c r="B222" s="194"/>
      <c r="C222" s="194"/>
      <c r="D222" s="195"/>
      <c r="E222" s="194"/>
      <c r="F222" s="196"/>
      <c r="G222" s="194" t="s">
        <v>386</v>
      </c>
      <c r="H222" s="194" t="s">
        <v>386</v>
      </c>
      <c r="I222" s="196" t="s">
        <v>1462</v>
      </c>
      <c r="J222" s="196"/>
    </row>
    <row r="223" spans="1:10" ht="25.5" x14ac:dyDescent="0.2">
      <c r="A223" s="188" t="s">
        <v>322</v>
      </c>
      <c r="B223" s="189" t="s">
        <v>1535</v>
      </c>
      <c r="C223" s="189" t="s">
        <v>270</v>
      </c>
      <c r="D223" s="190" t="s">
        <v>271</v>
      </c>
      <c r="E223" s="189" t="s">
        <v>139</v>
      </c>
      <c r="F223" s="191">
        <v>0.3135</v>
      </c>
      <c r="G223" s="192">
        <v>2409</v>
      </c>
      <c r="H223" s="192">
        <v>2361</v>
      </c>
      <c r="I223" s="192" t="s">
        <v>1462</v>
      </c>
      <c r="J223" s="191">
        <v>755</v>
      </c>
    </row>
    <row r="224" spans="1:10" x14ac:dyDescent="0.2">
      <c r="A224" s="193"/>
      <c r="B224" s="194"/>
      <c r="C224" s="194"/>
      <c r="D224" s="195"/>
      <c r="E224" s="194"/>
      <c r="F224" s="196"/>
      <c r="G224" s="194" t="s">
        <v>386</v>
      </c>
      <c r="H224" s="194" t="s">
        <v>386</v>
      </c>
      <c r="I224" s="196" t="s">
        <v>1462</v>
      </c>
      <c r="J224" s="196"/>
    </row>
    <row r="225" spans="1:10" ht="25.5" x14ac:dyDescent="0.2">
      <c r="A225" s="188" t="s">
        <v>325</v>
      </c>
      <c r="B225" s="189" t="s">
        <v>1536</v>
      </c>
      <c r="C225" s="189" t="s">
        <v>273</v>
      </c>
      <c r="D225" s="190" t="s">
        <v>274</v>
      </c>
      <c r="E225" s="189" t="s">
        <v>63</v>
      </c>
      <c r="F225" s="191">
        <v>2.64E-3</v>
      </c>
      <c r="G225" s="192">
        <v>234278</v>
      </c>
      <c r="H225" s="192">
        <v>228752</v>
      </c>
      <c r="I225" s="192" t="s">
        <v>1462</v>
      </c>
      <c r="J225" s="191">
        <v>618</v>
      </c>
    </row>
    <row r="226" spans="1:10" x14ac:dyDescent="0.2">
      <c r="A226" s="193"/>
      <c r="B226" s="194"/>
      <c r="C226" s="194"/>
      <c r="D226" s="195"/>
      <c r="E226" s="194"/>
      <c r="F226" s="196"/>
      <c r="G226" s="194" t="s">
        <v>386</v>
      </c>
      <c r="H226" s="194" t="s">
        <v>386</v>
      </c>
      <c r="I226" s="196" t="s">
        <v>1462</v>
      </c>
      <c r="J226" s="196"/>
    </row>
    <row r="227" spans="1:10" ht="25.5" x14ac:dyDescent="0.2">
      <c r="A227" s="188" t="s">
        <v>328</v>
      </c>
      <c r="B227" s="189" t="s">
        <v>1537</v>
      </c>
      <c r="C227" s="189" t="s">
        <v>276</v>
      </c>
      <c r="D227" s="190" t="s">
        <v>277</v>
      </c>
      <c r="E227" s="189" t="s">
        <v>49</v>
      </c>
      <c r="F227" s="191">
        <v>6</v>
      </c>
      <c r="G227" s="192">
        <v>98</v>
      </c>
      <c r="H227" s="192">
        <v>94</v>
      </c>
      <c r="I227" s="192" t="s">
        <v>1462</v>
      </c>
      <c r="J227" s="191">
        <v>588</v>
      </c>
    </row>
    <row r="228" spans="1:10" x14ac:dyDescent="0.2">
      <c r="A228" s="193"/>
      <c r="B228" s="194"/>
      <c r="C228" s="194"/>
      <c r="D228" s="195"/>
      <c r="E228" s="194"/>
      <c r="F228" s="196"/>
      <c r="G228" s="194" t="s">
        <v>386</v>
      </c>
      <c r="H228" s="194" t="s">
        <v>386</v>
      </c>
      <c r="I228" s="196" t="s">
        <v>1462</v>
      </c>
      <c r="J228" s="196"/>
    </row>
    <row r="229" spans="1:10" ht="25.5" x14ac:dyDescent="0.2">
      <c r="A229" s="188" t="s">
        <v>331</v>
      </c>
      <c r="B229" s="189" t="s">
        <v>1538</v>
      </c>
      <c r="C229" s="189" t="s">
        <v>279</v>
      </c>
      <c r="D229" s="190" t="s">
        <v>280</v>
      </c>
      <c r="E229" s="189" t="s">
        <v>281</v>
      </c>
      <c r="F229" s="191">
        <v>3.9300000000000002E-2</v>
      </c>
      <c r="G229" s="192">
        <v>13809</v>
      </c>
      <c r="H229" s="192">
        <v>12420</v>
      </c>
      <c r="I229" s="192" t="s">
        <v>1462</v>
      </c>
      <c r="J229" s="191">
        <v>543</v>
      </c>
    </row>
    <row r="230" spans="1:10" x14ac:dyDescent="0.2">
      <c r="A230" s="193"/>
      <c r="B230" s="194"/>
      <c r="C230" s="194"/>
      <c r="D230" s="195"/>
      <c r="E230" s="194"/>
      <c r="F230" s="196"/>
      <c r="G230" s="194" t="s">
        <v>386</v>
      </c>
      <c r="H230" s="194" t="s">
        <v>386</v>
      </c>
      <c r="I230" s="196" t="s">
        <v>1462</v>
      </c>
      <c r="J230" s="196"/>
    </row>
    <row r="231" spans="1:10" ht="38.25" x14ac:dyDescent="0.2">
      <c r="A231" s="188" t="s">
        <v>1539</v>
      </c>
      <c r="B231" s="189" t="s">
        <v>1540</v>
      </c>
      <c r="C231" s="189" t="s">
        <v>283</v>
      </c>
      <c r="D231" s="190" t="s">
        <v>284</v>
      </c>
      <c r="E231" s="189" t="s">
        <v>53</v>
      </c>
      <c r="F231" s="191">
        <v>1.1599999999999999</v>
      </c>
      <c r="G231" s="192">
        <v>467</v>
      </c>
      <c r="H231" s="192">
        <v>457</v>
      </c>
      <c r="I231" s="192" t="s">
        <v>1462</v>
      </c>
      <c r="J231" s="191">
        <v>542</v>
      </c>
    </row>
    <row r="232" spans="1:10" x14ac:dyDescent="0.2">
      <c r="A232" s="193"/>
      <c r="B232" s="194"/>
      <c r="C232" s="194"/>
      <c r="D232" s="195"/>
      <c r="E232" s="194"/>
      <c r="F232" s="196"/>
      <c r="G232" s="194" t="s">
        <v>386</v>
      </c>
      <c r="H232" s="194" t="s">
        <v>386</v>
      </c>
      <c r="I232" s="196" t="s">
        <v>1462</v>
      </c>
      <c r="J232" s="196"/>
    </row>
    <row r="233" spans="1:10" ht="25.5" x14ac:dyDescent="0.2">
      <c r="A233" s="188" t="s">
        <v>1541</v>
      </c>
      <c r="B233" s="189" t="s">
        <v>1542</v>
      </c>
      <c r="C233" s="189" t="s">
        <v>286</v>
      </c>
      <c r="D233" s="190" t="s">
        <v>287</v>
      </c>
      <c r="E233" s="189" t="s">
        <v>63</v>
      </c>
      <c r="F233" s="191">
        <v>1.8E-3</v>
      </c>
      <c r="G233" s="192">
        <v>287565</v>
      </c>
      <c r="H233" s="192">
        <v>281926</v>
      </c>
      <c r="I233" s="192" t="s">
        <v>1462</v>
      </c>
      <c r="J233" s="191">
        <v>518</v>
      </c>
    </row>
    <row r="234" spans="1:10" x14ac:dyDescent="0.2">
      <c r="A234" s="193"/>
      <c r="B234" s="194"/>
      <c r="C234" s="194"/>
      <c r="D234" s="195"/>
      <c r="E234" s="194"/>
      <c r="F234" s="196"/>
      <c r="G234" s="194" t="s">
        <v>386</v>
      </c>
      <c r="H234" s="194" t="s">
        <v>386</v>
      </c>
      <c r="I234" s="196" t="s">
        <v>1462</v>
      </c>
      <c r="J234" s="196"/>
    </row>
    <row r="235" spans="1:10" ht="25.5" x14ac:dyDescent="0.2">
      <c r="A235" s="188" t="s">
        <v>1543</v>
      </c>
      <c r="B235" s="189" t="s">
        <v>1544</v>
      </c>
      <c r="C235" s="189" t="s">
        <v>289</v>
      </c>
      <c r="D235" s="190" t="s">
        <v>290</v>
      </c>
      <c r="E235" s="189" t="s">
        <v>281</v>
      </c>
      <c r="F235" s="191">
        <v>3.5999999999999997E-2</v>
      </c>
      <c r="G235" s="192">
        <v>12136</v>
      </c>
      <c r="H235" s="192">
        <v>10780</v>
      </c>
      <c r="I235" s="192" t="s">
        <v>1462</v>
      </c>
      <c r="J235" s="191">
        <v>437</v>
      </c>
    </row>
    <row r="236" spans="1:10" x14ac:dyDescent="0.2">
      <c r="A236" s="193"/>
      <c r="B236" s="194"/>
      <c r="C236" s="194"/>
      <c r="D236" s="195"/>
      <c r="E236" s="194"/>
      <c r="F236" s="196"/>
      <c r="G236" s="194" t="s">
        <v>386</v>
      </c>
      <c r="H236" s="194" t="s">
        <v>386</v>
      </c>
      <c r="I236" s="196" t="s">
        <v>1462</v>
      </c>
      <c r="J236" s="196"/>
    </row>
    <row r="237" spans="1:10" ht="25.5" x14ac:dyDescent="0.2">
      <c r="A237" s="188" t="s">
        <v>1545</v>
      </c>
      <c r="B237" s="189" t="s">
        <v>1546</v>
      </c>
      <c r="C237" s="189" t="s">
        <v>292</v>
      </c>
      <c r="D237" s="190" t="s">
        <v>293</v>
      </c>
      <c r="E237" s="189" t="s">
        <v>63</v>
      </c>
      <c r="F237" s="191">
        <v>6.6E-4</v>
      </c>
      <c r="G237" s="192">
        <v>603514</v>
      </c>
      <c r="H237" s="192">
        <v>590381</v>
      </c>
      <c r="I237" s="192" t="s">
        <v>1462</v>
      </c>
      <c r="J237" s="191">
        <v>398</v>
      </c>
    </row>
    <row r="238" spans="1:10" x14ac:dyDescent="0.2">
      <c r="A238" s="193"/>
      <c r="B238" s="194"/>
      <c r="C238" s="194"/>
      <c r="D238" s="195"/>
      <c r="E238" s="194"/>
      <c r="F238" s="196"/>
      <c r="G238" s="194" t="s">
        <v>386</v>
      </c>
      <c r="H238" s="194" t="s">
        <v>386</v>
      </c>
      <c r="I238" s="196" t="s">
        <v>1462</v>
      </c>
      <c r="J238" s="196"/>
    </row>
    <row r="239" spans="1:10" ht="25.5" x14ac:dyDescent="0.2">
      <c r="A239" s="188" t="s">
        <v>1547</v>
      </c>
      <c r="B239" s="189" t="s">
        <v>1548</v>
      </c>
      <c r="C239" s="189" t="s">
        <v>295</v>
      </c>
      <c r="D239" s="190" t="s">
        <v>296</v>
      </c>
      <c r="E239" s="189" t="s">
        <v>49</v>
      </c>
      <c r="F239" s="191">
        <v>12</v>
      </c>
      <c r="G239" s="192">
        <v>29</v>
      </c>
      <c r="H239" s="192">
        <v>28</v>
      </c>
      <c r="I239" s="192" t="s">
        <v>1462</v>
      </c>
      <c r="J239" s="191">
        <v>348</v>
      </c>
    </row>
    <row r="240" spans="1:10" x14ac:dyDescent="0.2">
      <c r="A240" s="193"/>
      <c r="B240" s="194"/>
      <c r="C240" s="194"/>
      <c r="D240" s="195"/>
      <c r="E240" s="194"/>
      <c r="F240" s="196"/>
      <c r="G240" s="194" t="s">
        <v>386</v>
      </c>
      <c r="H240" s="194" t="s">
        <v>386</v>
      </c>
      <c r="I240" s="196" t="s">
        <v>1462</v>
      </c>
      <c r="J240" s="196"/>
    </row>
    <row r="241" spans="1:10" ht="25.5" x14ac:dyDescent="0.2">
      <c r="A241" s="188" t="s">
        <v>1549</v>
      </c>
      <c r="B241" s="189" t="s">
        <v>1550</v>
      </c>
      <c r="C241" s="189" t="s">
        <v>298</v>
      </c>
      <c r="D241" s="190" t="s">
        <v>299</v>
      </c>
      <c r="E241" s="189" t="s">
        <v>53</v>
      </c>
      <c r="F241" s="191">
        <v>0.8</v>
      </c>
      <c r="G241" s="192">
        <v>383</v>
      </c>
      <c r="H241" s="192">
        <v>375</v>
      </c>
      <c r="I241" s="192" t="s">
        <v>1462</v>
      </c>
      <c r="J241" s="191">
        <v>306</v>
      </c>
    </row>
    <row r="242" spans="1:10" x14ac:dyDescent="0.2">
      <c r="A242" s="193"/>
      <c r="B242" s="194"/>
      <c r="C242" s="194"/>
      <c r="D242" s="195"/>
      <c r="E242" s="194"/>
      <c r="F242" s="196"/>
      <c r="G242" s="194" t="s">
        <v>386</v>
      </c>
      <c r="H242" s="194" t="s">
        <v>386</v>
      </c>
      <c r="I242" s="196" t="s">
        <v>1462</v>
      </c>
      <c r="J242" s="196"/>
    </row>
    <row r="243" spans="1:10" ht="25.5" x14ac:dyDescent="0.2">
      <c r="A243" s="188" t="s">
        <v>1353</v>
      </c>
      <c r="B243" s="189" t="s">
        <v>1551</v>
      </c>
      <c r="C243" s="189" t="s">
        <v>301</v>
      </c>
      <c r="D243" s="190" t="s">
        <v>302</v>
      </c>
      <c r="E243" s="189" t="s">
        <v>45</v>
      </c>
      <c r="F243" s="191">
        <v>0.78</v>
      </c>
      <c r="G243" s="192">
        <v>376</v>
      </c>
      <c r="H243" s="192">
        <v>368</v>
      </c>
      <c r="I243" s="192" t="s">
        <v>1462</v>
      </c>
      <c r="J243" s="191">
        <v>293</v>
      </c>
    </row>
    <row r="244" spans="1:10" x14ac:dyDescent="0.2">
      <c r="A244" s="193"/>
      <c r="B244" s="194"/>
      <c r="C244" s="194"/>
      <c r="D244" s="195"/>
      <c r="E244" s="194"/>
      <c r="F244" s="196"/>
      <c r="G244" s="194" t="s">
        <v>386</v>
      </c>
      <c r="H244" s="194" t="s">
        <v>386</v>
      </c>
      <c r="I244" s="196" t="s">
        <v>1462</v>
      </c>
      <c r="J244" s="196"/>
    </row>
    <row r="245" spans="1:10" ht="25.5" x14ac:dyDescent="0.2">
      <c r="A245" s="188" t="s">
        <v>1552</v>
      </c>
      <c r="B245" s="189" t="s">
        <v>1553</v>
      </c>
      <c r="C245" s="189" t="s">
        <v>304</v>
      </c>
      <c r="D245" s="190" t="s">
        <v>305</v>
      </c>
      <c r="E245" s="189" t="s">
        <v>53</v>
      </c>
      <c r="F245" s="191">
        <v>0.56000000000000005</v>
      </c>
      <c r="G245" s="192">
        <v>454</v>
      </c>
      <c r="H245" s="192">
        <v>443</v>
      </c>
      <c r="I245" s="192" t="s">
        <v>1462</v>
      </c>
      <c r="J245" s="191">
        <v>254</v>
      </c>
    </row>
    <row r="246" spans="1:10" x14ac:dyDescent="0.2">
      <c r="A246" s="193"/>
      <c r="B246" s="194"/>
      <c r="C246" s="194"/>
      <c r="D246" s="195"/>
      <c r="E246" s="194"/>
      <c r="F246" s="196"/>
      <c r="G246" s="194" t="s">
        <v>386</v>
      </c>
      <c r="H246" s="194" t="s">
        <v>386</v>
      </c>
      <c r="I246" s="196" t="s">
        <v>1462</v>
      </c>
      <c r="J246" s="196"/>
    </row>
    <row r="247" spans="1:10" ht="25.5" x14ac:dyDescent="0.2">
      <c r="A247" s="188" t="s">
        <v>1554</v>
      </c>
      <c r="B247" s="189" t="s">
        <v>1555</v>
      </c>
      <c r="C247" s="189" t="s">
        <v>307</v>
      </c>
      <c r="D247" s="190" t="s">
        <v>308</v>
      </c>
      <c r="E247" s="189" t="s">
        <v>53</v>
      </c>
      <c r="F247" s="191">
        <v>0.36299999999999999</v>
      </c>
      <c r="G247" s="192">
        <v>652</v>
      </c>
      <c r="H247" s="192">
        <v>638</v>
      </c>
      <c r="I247" s="192" t="s">
        <v>1462</v>
      </c>
      <c r="J247" s="191">
        <v>237</v>
      </c>
    </row>
    <row r="248" spans="1:10" x14ac:dyDescent="0.2">
      <c r="A248" s="193"/>
      <c r="B248" s="194"/>
      <c r="C248" s="194"/>
      <c r="D248" s="195"/>
      <c r="E248" s="194"/>
      <c r="F248" s="196"/>
      <c r="G248" s="194" t="s">
        <v>386</v>
      </c>
      <c r="H248" s="194" t="s">
        <v>386</v>
      </c>
      <c r="I248" s="196" t="s">
        <v>1462</v>
      </c>
      <c r="J248" s="196"/>
    </row>
    <row r="249" spans="1:10" ht="25.5" x14ac:dyDescent="0.2">
      <c r="A249" s="188" t="s">
        <v>1556</v>
      </c>
      <c r="B249" s="189" t="s">
        <v>1557</v>
      </c>
      <c r="C249" s="189" t="s">
        <v>310</v>
      </c>
      <c r="D249" s="190" t="s">
        <v>311</v>
      </c>
      <c r="E249" s="189" t="s">
        <v>234</v>
      </c>
      <c r="F249" s="191">
        <v>0.48</v>
      </c>
      <c r="G249" s="192">
        <v>450</v>
      </c>
      <c r="H249" s="192">
        <v>441</v>
      </c>
      <c r="I249" s="192" t="s">
        <v>1462</v>
      </c>
      <c r="J249" s="191">
        <v>216</v>
      </c>
    </row>
    <row r="250" spans="1:10" x14ac:dyDescent="0.2">
      <c r="A250" s="193"/>
      <c r="B250" s="194"/>
      <c r="C250" s="194"/>
      <c r="D250" s="195"/>
      <c r="E250" s="194"/>
      <c r="F250" s="196"/>
      <c r="G250" s="194" t="s">
        <v>386</v>
      </c>
      <c r="H250" s="194" t="s">
        <v>386</v>
      </c>
      <c r="I250" s="196" t="s">
        <v>1462</v>
      </c>
      <c r="J250" s="196"/>
    </row>
    <row r="251" spans="1:10" ht="25.5" x14ac:dyDescent="0.2">
      <c r="A251" s="188" t="s">
        <v>1558</v>
      </c>
      <c r="B251" s="189" t="s">
        <v>1559</v>
      </c>
      <c r="C251" s="189" t="s">
        <v>313</v>
      </c>
      <c r="D251" s="190" t="s">
        <v>314</v>
      </c>
      <c r="E251" s="189" t="s">
        <v>315</v>
      </c>
      <c r="F251" s="191">
        <v>2.3600000000000001E-3</v>
      </c>
      <c r="G251" s="192">
        <v>85415</v>
      </c>
      <c r="H251" s="192">
        <v>83740</v>
      </c>
      <c r="I251" s="192" t="s">
        <v>1462</v>
      </c>
      <c r="J251" s="191">
        <v>202</v>
      </c>
    </row>
    <row r="252" spans="1:10" x14ac:dyDescent="0.2">
      <c r="A252" s="193"/>
      <c r="B252" s="194"/>
      <c r="C252" s="194"/>
      <c r="D252" s="195"/>
      <c r="E252" s="194"/>
      <c r="F252" s="196"/>
      <c r="G252" s="194" t="s">
        <v>386</v>
      </c>
      <c r="H252" s="194" t="s">
        <v>386</v>
      </c>
      <c r="I252" s="196" t="s">
        <v>1462</v>
      </c>
      <c r="J252" s="196"/>
    </row>
    <row r="253" spans="1:10" ht="25.5" x14ac:dyDescent="0.2">
      <c r="A253" s="188" t="s">
        <v>1560</v>
      </c>
      <c r="B253" s="189" t="s">
        <v>1561</v>
      </c>
      <c r="C253" s="189" t="s">
        <v>317</v>
      </c>
      <c r="D253" s="190" t="s">
        <v>318</v>
      </c>
      <c r="E253" s="189" t="s">
        <v>53</v>
      </c>
      <c r="F253" s="191">
        <v>0.66</v>
      </c>
      <c r="G253" s="192">
        <v>304</v>
      </c>
      <c r="H253" s="192">
        <v>297</v>
      </c>
      <c r="I253" s="192" t="s">
        <v>1462</v>
      </c>
      <c r="J253" s="191">
        <v>201</v>
      </c>
    </row>
    <row r="254" spans="1:10" x14ac:dyDescent="0.2">
      <c r="A254" s="193"/>
      <c r="B254" s="194"/>
      <c r="C254" s="194"/>
      <c r="D254" s="195"/>
      <c r="E254" s="194"/>
      <c r="F254" s="196"/>
      <c r="G254" s="194" t="s">
        <v>386</v>
      </c>
      <c r="H254" s="194" t="s">
        <v>386</v>
      </c>
      <c r="I254" s="196" t="s">
        <v>1462</v>
      </c>
      <c r="J254" s="196"/>
    </row>
    <row r="255" spans="1:10" ht="25.5" x14ac:dyDescent="0.2">
      <c r="A255" s="188" t="s">
        <v>1562</v>
      </c>
      <c r="B255" s="189" t="s">
        <v>1563</v>
      </c>
      <c r="C255" s="189" t="s">
        <v>320</v>
      </c>
      <c r="D255" s="190" t="s">
        <v>321</v>
      </c>
      <c r="E255" s="189" t="s">
        <v>63</v>
      </c>
      <c r="F255" s="191">
        <v>8.9999999999999998E-4</v>
      </c>
      <c r="G255" s="192">
        <v>219512</v>
      </c>
      <c r="H255" s="192">
        <v>214275</v>
      </c>
      <c r="I255" s="192" t="s">
        <v>1462</v>
      </c>
      <c r="J255" s="191">
        <v>198</v>
      </c>
    </row>
    <row r="256" spans="1:10" x14ac:dyDescent="0.2">
      <c r="A256" s="193"/>
      <c r="B256" s="194"/>
      <c r="C256" s="194"/>
      <c r="D256" s="195"/>
      <c r="E256" s="194"/>
      <c r="F256" s="196"/>
      <c r="G256" s="194" t="s">
        <v>386</v>
      </c>
      <c r="H256" s="194" t="s">
        <v>386</v>
      </c>
      <c r="I256" s="196" t="s">
        <v>1462</v>
      </c>
      <c r="J256" s="196"/>
    </row>
    <row r="257" spans="1:10" ht="25.5" x14ac:dyDescent="0.2">
      <c r="A257" s="188" t="s">
        <v>1564</v>
      </c>
      <c r="B257" s="189" t="s">
        <v>1565</v>
      </c>
      <c r="C257" s="189" t="s">
        <v>323</v>
      </c>
      <c r="D257" s="190" t="s">
        <v>324</v>
      </c>
      <c r="E257" s="189" t="s">
        <v>53</v>
      </c>
      <c r="F257" s="191">
        <v>0.6</v>
      </c>
      <c r="G257" s="192">
        <v>320</v>
      </c>
      <c r="H257" s="192">
        <v>313</v>
      </c>
      <c r="I257" s="192" t="s">
        <v>1462</v>
      </c>
      <c r="J257" s="191">
        <v>192</v>
      </c>
    </row>
    <row r="258" spans="1:10" x14ac:dyDescent="0.2">
      <c r="A258" s="193"/>
      <c r="B258" s="194"/>
      <c r="C258" s="194"/>
      <c r="D258" s="195"/>
      <c r="E258" s="194"/>
      <c r="F258" s="196"/>
      <c r="G258" s="194" t="s">
        <v>386</v>
      </c>
      <c r="H258" s="194" t="s">
        <v>386</v>
      </c>
      <c r="I258" s="196" t="s">
        <v>1462</v>
      </c>
      <c r="J258" s="196"/>
    </row>
    <row r="259" spans="1:10" ht="25.5" x14ac:dyDescent="0.2">
      <c r="A259" s="188" t="s">
        <v>1111</v>
      </c>
      <c r="B259" s="189" t="s">
        <v>1566</v>
      </c>
      <c r="C259" s="189" t="s">
        <v>326</v>
      </c>
      <c r="D259" s="190" t="s">
        <v>327</v>
      </c>
      <c r="E259" s="189" t="s">
        <v>53</v>
      </c>
      <c r="F259" s="191">
        <v>0.32</v>
      </c>
      <c r="G259" s="192">
        <v>90</v>
      </c>
      <c r="H259" s="192">
        <v>87</v>
      </c>
      <c r="I259" s="192" t="s">
        <v>1462</v>
      </c>
      <c r="J259" s="191">
        <v>29</v>
      </c>
    </row>
    <row r="260" spans="1:10" x14ac:dyDescent="0.2">
      <c r="A260" s="193"/>
      <c r="B260" s="194"/>
      <c r="C260" s="194"/>
      <c r="D260" s="195"/>
      <c r="E260" s="194"/>
      <c r="F260" s="196"/>
      <c r="G260" s="194" t="s">
        <v>386</v>
      </c>
      <c r="H260" s="194" t="s">
        <v>386</v>
      </c>
      <c r="I260" s="196" t="s">
        <v>1462</v>
      </c>
      <c r="J260" s="196"/>
    </row>
    <row r="261" spans="1:10" ht="25.5" x14ac:dyDescent="0.2">
      <c r="A261" s="188" t="s">
        <v>1567</v>
      </c>
      <c r="B261" s="189" t="s">
        <v>1568</v>
      </c>
      <c r="C261" s="189" t="s">
        <v>329</v>
      </c>
      <c r="D261" s="190" t="s">
        <v>330</v>
      </c>
      <c r="E261" s="189" t="s">
        <v>49</v>
      </c>
      <c r="F261" s="191">
        <v>8</v>
      </c>
      <c r="G261" s="192">
        <v>2</v>
      </c>
      <c r="H261" s="192">
        <v>2</v>
      </c>
      <c r="I261" s="192" t="s">
        <v>1462</v>
      </c>
      <c r="J261" s="191">
        <v>16</v>
      </c>
    </row>
    <row r="262" spans="1:10" x14ac:dyDescent="0.2">
      <c r="A262" s="193"/>
      <c r="B262" s="194"/>
      <c r="C262" s="194"/>
      <c r="D262" s="195"/>
      <c r="E262" s="194"/>
      <c r="F262" s="196"/>
      <c r="G262" s="194" t="s">
        <v>386</v>
      </c>
      <c r="H262" s="194" t="s">
        <v>386</v>
      </c>
      <c r="I262" s="196" t="s">
        <v>1462</v>
      </c>
      <c r="J262" s="196"/>
    </row>
    <row r="263" spans="1:10" ht="25.5" x14ac:dyDescent="0.2">
      <c r="A263" s="188" t="s">
        <v>1569</v>
      </c>
      <c r="B263" s="189" t="s">
        <v>1570</v>
      </c>
      <c r="C263" s="189" t="s">
        <v>332</v>
      </c>
      <c r="D263" s="190" t="s">
        <v>333</v>
      </c>
      <c r="E263" s="189" t="s">
        <v>22</v>
      </c>
      <c r="F263" s="191">
        <v>0.04</v>
      </c>
      <c r="G263" s="192">
        <v>170</v>
      </c>
      <c r="H263" s="192">
        <v>167</v>
      </c>
      <c r="I263" s="192" t="s">
        <v>1462</v>
      </c>
      <c r="J263" s="191">
        <v>7</v>
      </c>
    </row>
    <row r="264" spans="1:10" x14ac:dyDescent="0.2">
      <c r="A264" s="193"/>
      <c r="B264" s="194"/>
      <c r="C264" s="194"/>
      <c r="D264" s="195"/>
      <c r="E264" s="194"/>
      <c r="F264" s="196"/>
      <c r="G264" s="194" t="s">
        <v>386</v>
      </c>
      <c r="H264" s="194" t="s">
        <v>386</v>
      </c>
      <c r="I264" s="196" t="s">
        <v>1462</v>
      </c>
      <c r="J264" s="196"/>
    </row>
    <row r="265" spans="1:10" x14ac:dyDescent="0.2">
      <c r="A265" s="197"/>
      <c r="B265" s="198"/>
      <c r="C265" s="199"/>
      <c r="D265" s="200" t="s">
        <v>1571</v>
      </c>
      <c r="E265" s="198" t="s">
        <v>1319</v>
      </c>
      <c r="F265" s="201"/>
      <c r="G265" s="201"/>
      <c r="H265" s="201"/>
      <c r="I265" s="201" t="s">
        <v>386</v>
      </c>
      <c r="J265" s="201">
        <v>18443032</v>
      </c>
    </row>
    <row r="266" spans="1:10" x14ac:dyDescent="0.2">
      <c r="A266" s="410"/>
      <c r="B266" s="411"/>
      <c r="C266" s="411"/>
      <c r="D266" s="411"/>
      <c r="E266" s="411"/>
      <c r="F266" s="411"/>
      <c r="G266" s="411"/>
      <c r="H266" s="411"/>
      <c r="I266" s="411"/>
      <c r="J266" s="412"/>
    </row>
    <row r="267" spans="1:10" x14ac:dyDescent="0.2">
      <c r="A267" s="413" t="s">
        <v>1442</v>
      </c>
      <c r="B267" s="414"/>
      <c r="C267" s="414"/>
      <c r="D267" s="414"/>
      <c r="E267" s="414"/>
      <c r="F267" s="414"/>
      <c r="G267" s="414"/>
      <c r="H267" s="414"/>
      <c r="I267" s="414"/>
      <c r="J267" s="415"/>
    </row>
    <row r="268" spans="1:10" ht="63.75" x14ac:dyDescent="0.2">
      <c r="A268" s="188" t="s">
        <v>1572</v>
      </c>
      <c r="B268" s="189"/>
      <c r="C268" s="189" t="s">
        <v>335</v>
      </c>
      <c r="D268" s="190" t="s">
        <v>336</v>
      </c>
      <c r="E268" s="189" t="s">
        <v>337</v>
      </c>
      <c r="F268" s="191">
        <v>7</v>
      </c>
      <c r="G268" s="192">
        <v>1052660.71</v>
      </c>
      <c r="H268" s="192">
        <v>1040178.57</v>
      </c>
      <c r="I268" s="192" t="s">
        <v>1462</v>
      </c>
      <c r="J268" s="191">
        <v>7368625</v>
      </c>
    </row>
    <row r="269" spans="1:10" x14ac:dyDescent="0.2">
      <c r="A269" s="193"/>
      <c r="B269" s="194"/>
      <c r="C269" s="194"/>
      <c r="D269" s="195"/>
      <c r="E269" s="194"/>
      <c r="F269" s="196"/>
      <c r="G269" s="194" t="s">
        <v>386</v>
      </c>
      <c r="H269" s="194" t="s">
        <v>386</v>
      </c>
      <c r="I269" s="196" t="s">
        <v>1462</v>
      </c>
      <c r="J269" s="196"/>
    </row>
    <row r="270" spans="1:10" ht="51" x14ac:dyDescent="0.2">
      <c r="A270" s="188" t="s">
        <v>1573</v>
      </c>
      <c r="B270" s="189"/>
      <c r="C270" s="189" t="s">
        <v>338</v>
      </c>
      <c r="D270" s="190" t="s">
        <v>421</v>
      </c>
      <c r="E270" s="189" t="s">
        <v>337</v>
      </c>
      <c r="F270" s="191">
        <v>1</v>
      </c>
      <c r="G270" s="192">
        <v>5231678.57</v>
      </c>
      <c r="H270" s="192">
        <v>5169642.8600000003</v>
      </c>
      <c r="I270" s="192" t="s">
        <v>1462</v>
      </c>
      <c r="J270" s="191">
        <v>5231679</v>
      </c>
    </row>
    <row r="271" spans="1:10" x14ac:dyDescent="0.2">
      <c r="A271" s="193"/>
      <c r="B271" s="194"/>
      <c r="C271" s="194"/>
      <c r="D271" s="195"/>
      <c r="E271" s="194"/>
      <c r="F271" s="196"/>
      <c r="G271" s="194" t="s">
        <v>386</v>
      </c>
      <c r="H271" s="194" t="s">
        <v>386</v>
      </c>
      <c r="I271" s="196" t="s">
        <v>1462</v>
      </c>
      <c r="J271" s="196"/>
    </row>
    <row r="272" spans="1:10" ht="51" x14ac:dyDescent="0.2">
      <c r="A272" s="188" t="s">
        <v>1574</v>
      </c>
      <c r="B272" s="189"/>
      <c r="C272" s="189" t="s">
        <v>338</v>
      </c>
      <c r="D272" s="190" t="s">
        <v>339</v>
      </c>
      <c r="E272" s="189" t="s">
        <v>337</v>
      </c>
      <c r="F272" s="191">
        <v>1</v>
      </c>
      <c r="G272" s="192">
        <v>5231678.57</v>
      </c>
      <c r="H272" s="192">
        <v>5169642.8600000003</v>
      </c>
      <c r="I272" s="192" t="s">
        <v>1462</v>
      </c>
      <c r="J272" s="191">
        <v>5231679</v>
      </c>
    </row>
    <row r="273" spans="1:10" x14ac:dyDescent="0.2">
      <c r="A273" s="193"/>
      <c r="B273" s="194"/>
      <c r="C273" s="194"/>
      <c r="D273" s="195"/>
      <c r="E273" s="194"/>
      <c r="F273" s="196"/>
      <c r="G273" s="194" t="s">
        <v>386</v>
      </c>
      <c r="H273" s="194" t="s">
        <v>386</v>
      </c>
      <c r="I273" s="196" t="s">
        <v>1462</v>
      </c>
      <c r="J273" s="196"/>
    </row>
    <row r="274" spans="1:10" ht="51" x14ac:dyDescent="0.2">
      <c r="A274" s="188" t="s">
        <v>1575</v>
      </c>
      <c r="B274" s="189"/>
      <c r="C274" s="189" t="s">
        <v>338</v>
      </c>
      <c r="D274" s="190" t="s">
        <v>445</v>
      </c>
      <c r="E274" s="189" t="s">
        <v>337</v>
      </c>
      <c r="F274" s="191">
        <v>2</v>
      </c>
      <c r="G274" s="192">
        <v>1555950</v>
      </c>
      <c r="H274" s="192">
        <v>1537500</v>
      </c>
      <c r="I274" s="192" t="s">
        <v>1462</v>
      </c>
      <c r="J274" s="191">
        <v>3111900</v>
      </c>
    </row>
    <row r="275" spans="1:10" x14ac:dyDescent="0.2">
      <c r="A275" s="193"/>
      <c r="B275" s="194"/>
      <c r="C275" s="194"/>
      <c r="D275" s="195"/>
      <c r="E275" s="194"/>
      <c r="F275" s="196"/>
      <c r="G275" s="194" t="s">
        <v>386</v>
      </c>
      <c r="H275" s="194" t="s">
        <v>386</v>
      </c>
      <c r="I275" s="196" t="s">
        <v>1462</v>
      </c>
      <c r="J275" s="196"/>
    </row>
    <row r="276" spans="1:10" ht="63.75" x14ac:dyDescent="0.2">
      <c r="A276" s="188" t="s">
        <v>1576</v>
      </c>
      <c r="B276" s="189"/>
      <c r="C276" s="189" t="s">
        <v>335</v>
      </c>
      <c r="D276" s="190" t="s">
        <v>340</v>
      </c>
      <c r="E276" s="189" t="s">
        <v>337</v>
      </c>
      <c r="F276" s="191">
        <v>3</v>
      </c>
      <c r="G276" s="192">
        <v>329803.57</v>
      </c>
      <c r="H276" s="192">
        <v>325892.86</v>
      </c>
      <c r="I276" s="192" t="s">
        <v>1462</v>
      </c>
      <c r="J276" s="191">
        <v>989411</v>
      </c>
    </row>
    <row r="277" spans="1:10" x14ac:dyDescent="0.2">
      <c r="A277" s="193"/>
      <c r="B277" s="194"/>
      <c r="C277" s="194"/>
      <c r="D277" s="195"/>
      <c r="E277" s="194"/>
      <c r="F277" s="196"/>
      <c r="G277" s="194" t="s">
        <v>386</v>
      </c>
      <c r="H277" s="194" t="s">
        <v>386</v>
      </c>
      <c r="I277" s="196" t="s">
        <v>1462</v>
      </c>
      <c r="J277" s="196"/>
    </row>
    <row r="278" spans="1:10" ht="51" x14ac:dyDescent="0.2">
      <c r="A278" s="188" t="s">
        <v>1577</v>
      </c>
      <c r="B278" s="189"/>
      <c r="C278" s="189" t="s">
        <v>341</v>
      </c>
      <c r="D278" s="190" t="s">
        <v>342</v>
      </c>
      <c r="E278" s="189" t="s">
        <v>337</v>
      </c>
      <c r="F278" s="191">
        <v>2</v>
      </c>
      <c r="G278" s="192">
        <v>293596.19</v>
      </c>
      <c r="H278" s="192">
        <v>290114.81</v>
      </c>
      <c r="I278" s="192" t="s">
        <v>1462</v>
      </c>
      <c r="J278" s="191">
        <v>587192</v>
      </c>
    </row>
    <row r="279" spans="1:10" x14ac:dyDescent="0.2">
      <c r="A279" s="193"/>
      <c r="B279" s="194"/>
      <c r="C279" s="194"/>
      <c r="D279" s="195"/>
      <c r="E279" s="194"/>
      <c r="F279" s="196"/>
      <c r="G279" s="194" t="s">
        <v>386</v>
      </c>
      <c r="H279" s="194" t="s">
        <v>386</v>
      </c>
      <c r="I279" s="196" t="s">
        <v>1462</v>
      </c>
      <c r="J279" s="196"/>
    </row>
    <row r="280" spans="1:10" ht="63.75" x14ac:dyDescent="0.2">
      <c r="A280" s="188" t="s">
        <v>1578</v>
      </c>
      <c r="B280" s="189"/>
      <c r="C280" s="189" t="s">
        <v>335</v>
      </c>
      <c r="D280" s="190" t="s">
        <v>343</v>
      </c>
      <c r="E280" s="189" t="s">
        <v>337</v>
      </c>
      <c r="F280" s="191">
        <v>2</v>
      </c>
      <c r="G280" s="192">
        <v>149089.29</v>
      </c>
      <c r="H280" s="192">
        <v>147321.43</v>
      </c>
      <c r="I280" s="192" t="s">
        <v>1462</v>
      </c>
      <c r="J280" s="191">
        <v>298179</v>
      </c>
    </row>
    <row r="281" spans="1:10" x14ac:dyDescent="0.2">
      <c r="A281" s="193"/>
      <c r="B281" s="194"/>
      <c r="C281" s="194"/>
      <c r="D281" s="195"/>
      <c r="E281" s="194"/>
      <c r="F281" s="196"/>
      <c r="G281" s="194" t="s">
        <v>386</v>
      </c>
      <c r="H281" s="194" t="s">
        <v>386</v>
      </c>
      <c r="I281" s="196" t="s">
        <v>1462</v>
      </c>
      <c r="J281" s="196"/>
    </row>
    <row r="282" spans="1:10" ht="25.5" x14ac:dyDescent="0.2">
      <c r="A282" s="188" t="s">
        <v>1579</v>
      </c>
      <c r="B282" s="189" t="s">
        <v>1443</v>
      </c>
      <c r="C282" s="189" t="s">
        <v>344</v>
      </c>
      <c r="D282" s="190" t="s">
        <v>345</v>
      </c>
      <c r="E282" s="189" t="s">
        <v>49</v>
      </c>
      <c r="F282" s="191">
        <v>2</v>
      </c>
      <c r="G282" s="192">
        <v>29108</v>
      </c>
      <c r="H282" s="192">
        <v>29108</v>
      </c>
      <c r="I282" s="192" t="s">
        <v>1462</v>
      </c>
      <c r="J282" s="191">
        <v>58216</v>
      </c>
    </row>
    <row r="283" spans="1:10" x14ac:dyDescent="0.2">
      <c r="A283" s="193"/>
      <c r="B283" s="194"/>
      <c r="C283" s="194"/>
      <c r="D283" s="195"/>
      <c r="E283" s="194"/>
      <c r="F283" s="196"/>
      <c r="G283" s="194" t="s">
        <v>386</v>
      </c>
      <c r="H283" s="194" t="s">
        <v>386</v>
      </c>
      <c r="I283" s="196" t="s">
        <v>1462</v>
      </c>
      <c r="J283" s="196"/>
    </row>
    <row r="284" spans="1:10" ht="25.5" x14ac:dyDescent="0.2">
      <c r="A284" s="197"/>
      <c r="B284" s="198"/>
      <c r="C284" s="199"/>
      <c r="D284" s="200" t="s">
        <v>1580</v>
      </c>
      <c r="E284" s="198" t="s">
        <v>1319</v>
      </c>
      <c r="F284" s="201"/>
      <c r="G284" s="201"/>
      <c r="H284" s="201"/>
      <c r="I284" s="201" t="s">
        <v>386</v>
      </c>
      <c r="J284" s="201">
        <v>22876880</v>
      </c>
    </row>
    <row r="285" spans="1:10" x14ac:dyDescent="0.2">
      <c r="A285" s="410"/>
      <c r="B285" s="411"/>
      <c r="C285" s="411"/>
      <c r="D285" s="411"/>
      <c r="E285" s="411"/>
      <c r="F285" s="411"/>
      <c r="G285" s="411"/>
      <c r="H285" s="411"/>
      <c r="I285" s="411"/>
      <c r="J285" s="412"/>
    </row>
    <row r="286" spans="1:10" x14ac:dyDescent="0.2">
      <c r="A286" s="202"/>
      <c r="B286" s="203"/>
      <c r="C286" s="204" t="s">
        <v>1581</v>
      </c>
      <c r="D286" s="205" t="s">
        <v>1582</v>
      </c>
      <c r="E286" s="202" t="s">
        <v>1583</v>
      </c>
      <c r="F286" s="206" t="s">
        <v>1584</v>
      </c>
      <c r="G286" s="206" t="s">
        <v>1585</v>
      </c>
      <c r="H286" s="206" t="s">
        <v>1586</v>
      </c>
      <c r="I286" s="206" t="s">
        <v>1587</v>
      </c>
      <c r="J286" s="206" t="s">
        <v>1588</v>
      </c>
    </row>
    <row r="287" spans="1:10" x14ac:dyDescent="0.2">
      <c r="A287" s="207"/>
      <c r="B287" s="317" t="s">
        <v>346</v>
      </c>
      <c r="C287" s="317"/>
      <c r="D287" s="317"/>
      <c r="E287" s="317" t="s">
        <v>347</v>
      </c>
      <c r="F287" s="317"/>
      <c r="G287" s="317"/>
      <c r="H287" s="317"/>
      <c r="I287" s="317"/>
      <c r="J287" s="317"/>
    </row>
  </sheetData>
  <mergeCells count="25">
    <mergeCell ref="D7:H7"/>
    <mergeCell ref="D2:H2"/>
    <mergeCell ref="G3:J3"/>
    <mergeCell ref="A4:J4"/>
    <mergeCell ref="G5:J5"/>
    <mergeCell ref="D6:H6"/>
    <mergeCell ref="A54:J54"/>
    <mergeCell ref="D8:H8"/>
    <mergeCell ref="A10:I10"/>
    <mergeCell ref="A11:A12"/>
    <mergeCell ref="B11:B12"/>
    <mergeCell ref="C11:C12"/>
    <mergeCell ref="D11:D12"/>
    <mergeCell ref="E11:E12"/>
    <mergeCell ref="F11:F12"/>
    <mergeCell ref="J11:J12"/>
    <mergeCell ref="A14:J14"/>
    <mergeCell ref="A15:J15"/>
    <mergeCell ref="A16:J16"/>
    <mergeCell ref="A53:J53"/>
    <mergeCell ref="A266:J266"/>
    <mergeCell ref="A267:J267"/>
    <mergeCell ref="A285:J285"/>
    <mergeCell ref="B287:D287"/>
    <mergeCell ref="E287:J287"/>
  </mergeCells>
  <pageMargins left="0.59" right="0.59" top="0.79" bottom="0.79" header="0.51" footer="0.51"/>
  <pageSetup paperSize="9" scale="90" fitToHeight="10000" orientation="landscape" horizontalDpi="300" verticalDpi="300"/>
  <headerFooter>
    <oddHeader>&amp;L&amp;"Times New Roman,Обычный"Программный комплекс АВС-4 (редакция 2019)&amp;C&amp;"Times New Roman,Обычный"&amp;P&amp;R&amp;"Times New Roman,Обычный"793600</oddHeader>
    <oddFooter>&amp;C&amp;"Times New Roman,Обычный"Страниц -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3AC-AAE5-41B5-9CD5-939A25ECA10F}">
  <sheetPr>
    <pageSetUpPr fitToPage="1"/>
  </sheetPr>
  <dimension ref="A1:K41"/>
  <sheetViews>
    <sheetView showGridLines="0" workbookViewId="0">
      <selection activeCell="L28" sqref="L28"/>
    </sheetView>
  </sheetViews>
  <sheetFormatPr defaultRowHeight="12.75" x14ac:dyDescent="0.2"/>
  <cols>
    <col min="1" max="1" width="6.42578125" style="2" customWidth="1"/>
    <col min="2" max="2" width="12" style="2" customWidth="1"/>
    <col min="3" max="3" width="71.7109375" style="2" customWidth="1"/>
    <col min="4" max="4" width="10.42578125" style="2" customWidth="1"/>
    <col min="5" max="5" width="10.5703125" style="2" customWidth="1"/>
    <col min="6" max="6" width="10.7109375" style="2" customWidth="1"/>
    <col min="7" max="7" width="10.5703125" style="2" customWidth="1"/>
    <col min="8" max="256" width="9.140625" style="2"/>
    <col min="257" max="257" width="6.42578125" style="2" customWidth="1"/>
    <col min="258" max="258" width="12" style="2" customWidth="1"/>
    <col min="259" max="259" width="71.7109375" style="2" customWidth="1"/>
    <col min="260" max="260" width="10.42578125" style="2" customWidth="1"/>
    <col min="261" max="261" width="10.5703125" style="2" customWidth="1"/>
    <col min="262" max="262" width="10.7109375" style="2" customWidth="1"/>
    <col min="263" max="263" width="10.5703125" style="2" customWidth="1"/>
    <col min="264" max="512" width="9.140625" style="2"/>
    <col min="513" max="513" width="6.42578125" style="2" customWidth="1"/>
    <col min="514" max="514" width="12" style="2" customWidth="1"/>
    <col min="515" max="515" width="71.7109375" style="2" customWidth="1"/>
    <col min="516" max="516" width="10.42578125" style="2" customWidth="1"/>
    <col min="517" max="517" width="10.5703125" style="2" customWidth="1"/>
    <col min="518" max="518" width="10.7109375" style="2" customWidth="1"/>
    <col min="519" max="519" width="10.5703125" style="2" customWidth="1"/>
    <col min="520" max="768" width="9.140625" style="2"/>
    <col min="769" max="769" width="6.42578125" style="2" customWidth="1"/>
    <col min="770" max="770" width="12" style="2" customWidth="1"/>
    <col min="771" max="771" width="71.7109375" style="2" customWidth="1"/>
    <col min="772" max="772" width="10.42578125" style="2" customWidth="1"/>
    <col min="773" max="773" width="10.5703125" style="2" customWidth="1"/>
    <col min="774" max="774" width="10.7109375" style="2" customWidth="1"/>
    <col min="775" max="775" width="10.5703125" style="2" customWidth="1"/>
    <col min="776" max="1024" width="9.140625" style="2"/>
    <col min="1025" max="1025" width="6.42578125" style="2" customWidth="1"/>
    <col min="1026" max="1026" width="12" style="2" customWidth="1"/>
    <col min="1027" max="1027" width="71.7109375" style="2" customWidth="1"/>
    <col min="1028" max="1028" width="10.42578125" style="2" customWidth="1"/>
    <col min="1029" max="1029" width="10.5703125" style="2" customWidth="1"/>
    <col min="1030" max="1030" width="10.7109375" style="2" customWidth="1"/>
    <col min="1031" max="1031" width="10.5703125" style="2" customWidth="1"/>
    <col min="1032" max="1280" width="9.140625" style="2"/>
    <col min="1281" max="1281" width="6.42578125" style="2" customWidth="1"/>
    <col min="1282" max="1282" width="12" style="2" customWidth="1"/>
    <col min="1283" max="1283" width="71.7109375" style="2" customWidth="1"/>
    <col min="1284" max="1284" width="10.42578125" style="2" customWidth="1"/>
    <col min="1285" max="1285" width="10.5703125" style="2" customWidth="1"/>
    <col min="1286" max="1286" width="10.7109375" style="2" customWidth="1"/>
    <col min="1287" max="1287" width="10.5703125" style="2" customWidth="1"/>
    <col min="1288" max="1536" width="9.140625" style="2"/>
    <col min="1537" max="1537" width="6.42578125" style="2" customWidth="1"/>
    <col min="1538" max="1538" width="12" style="2" customWidth="1"/>
    <col min="1539" max="1539" width="71.7109375" style="2" customWidth="1"/>
    <col min="1540" max="1540" width="10.42578125" style="2" customWidth="1"/>
    <col min="1541" max="1541" width="10.5703125" style="2" customWidth="1"/>
    <col min="1542" max="1542" width="10.7109375" style="2" customWidth="1"/>
    <col min="1543" max="1543" width="10.5703125" style="2" customWidth="1"/>
    <col min="1544" max="1792" width="9.140625" style="2"/>
    <col min="1793" max="1793" width="6.42578125" style="2" customWidth="1"/>
    <col min="1794" max="1794" width="12" style="2" customWidth="1"/>
    <col min="1795" max="1795" width="71.7109375" style="2" customWidth="1"/>
    <col min="1796" max="1796" width="10.42578125" style="2" customWidth="1"/>
    <col min="1797" max="1797" width="10.5703125" style="2" customWidth="1"/>
    <col min="1798" max="1798" width="10.7109375" style="2" customWidth="1"/>
    <col min="1799" max="1799" width="10.5703125" style="2" customWidth="1"/>
    <col min="1800" max="2048" width="9.140625" style="2"/>
    <col min="2049" max="2049" width="6.42578125" style="2" customWidth="1"/>
    <col min="2050" max="2050" width="12" style="2" customWidth="1"/>
    <col min="2051" max="2051" width="71.7109375" style="2" customWidth="1"/>
    <col min="2052" max="2052" width="10.42578125" style="2" customWidth="1"/>
    <col min="2053" max="2053" width="10.5703125" style="2" customWidth="1"/>
    <col min="2054" max="2054" width="10.7109375" style="2" customWidth="1"/>
    <col min="2055" max="2055" width="10.5703125" style="2" customWidth="1"/>
    <col min="2056" max="2304" width="9.140625" style="2"/>
    <col min="2305" max="2305" width="6.42578125" style="2" customWidth="1"/>
    <col min="2306" max="2306" width="12" style="2" customWidth="1"/>
    <col min="2307" max="2307" width="71.7109375" style="2" customWidth="1"/>
    <col min="2308" max="2308" width="10.42578125" style="2" customWidth="1"/>
    <col min="2309" max="2309" width="10.5703125" style="2" customWidth="1"/>
    <col min="2310" max="2310" width="10.7109375" style="2" customWidth="1"/>
    <col min="2311" max="2311" width="10.5703125" style="2" customWidth="1"/>
    <col min="2312" max="2560" width="9.140625" style="2"/>
    <col min="2561" max="2561" width="6.42578125" style="2" customWidth="1"/>
    <col min="2562" max="2562" width="12" style="2" customWidth="1"/>
    <col min="2563" max="2563" width="71.7109375" style="2" customWidth="1"/>
    <col min="2564" max="2564" width="10.42578125" style="2" customWidth="1"/>
    <col min="2565" max="2565" width="10.5703125" style="2" customWidth="1"/>
    <col min="2566" max="2566" width="10.7109375" style="2" customWidth="1"/>
    <col min="2567" max="2567" width="10.5703125" style="2" customWidth="1"/>
    <col min="2568" max="2816" width="9.140625" style="2"/>
    <col min="2817" max="2817" width="6.42578125" style="2" customWidth="1"/>
    <col min="2818" max="2818" width="12" style="2" customWidth="1"/>
    <col min="2819" max="2819" width="71.7109375" style="2" customWidth="1"/>
    <col min="2820" max="2820" width="10.42578125" style="2" customWidth="1"/>
    <col min="2821" max="2821" width="10.5703125" style="2" customWidth="1"/>
    <col min="2822" max="2822" width="10.7109375" style="2" customWidth="1"/>
    <col min="2823" max="2823" width="10.5703125" style="2" customWidth="1"/>
    <col min="2824" max="3072" width="9.140625" style="2"/>
    <col min="3073" max="3073" width="6.42578125" style="2" customWidth="1"/>
    <col min="3074" max="3074" width="12" style="2" customWidth="1"/>
    <col min="3075" max="3075" width="71.7109375" style="2" customWidth="1"/>
    <col min="3076" max="3076" width="10.42578125" style="2" customWidth="1"/>
    <col min="3077" max="3077" width="10.5703125" style="2" customWidth="1"/>
    <col min="3078" max="3078" width="10.7109375" style="2" customWidth="1"/>
    <col min="3079" max="3079" width="10.5703125" style="2" customWidth="1"/>
    <col min="3080" max="3328" width="9.140625" style="2"/>
    <col min="3329" max="3329" width="6.42578125" style="2" customWidth="1"/>
    <col min="3330" max="3330" width="12" style="2" customWidth="1"/>
    <col min="3331" max="3331" width="71.7109375" style="2" customWidth="1"/>
    <col min="3332" max="3332" width="10.42578125" style="2" customWidth="1"/>
    <col min="3333" max="3333" width="10.5703125" style="2" customWidth="1"/>
    <col min="3334" max="3334" width="10.7109375" style="2" customWidth="1"/>
    <col min="3335" max="3335" width="10.5703125" style="2" customWidth="1"/>
    <col min="3336" max="3584" width="9.140625" style="2"/>
    <col min="3585" max="3585" width="6.42578125" style="2" customWidth="1"/>
    <col min="3586" max="3586" width="12" style="2" customWidth="1"/>
    <col min="3587" max="3587" width="71.7109375" style="2" customWidth="1"/>
    <col min="3588" max="3588" width="10.42578125" style="2" customWidth="1"/>
    <col min="3589" max="3589" width="10.5703125" style="2" customWidth="1"/>
    <col min="3590" max="3590" width="10.7109375" style="2" customWidth="1"/>
    <col min="3591" max="3591" width="10.5703125" style="2" customWidth="1"/>
    <col min="3592" max="3840" width="9.140625" style="2"/>
    <col min="3841" max="3841" width="6.42578125" style="2" customWidth="1"/>
    <col min="3842" max="3842" width="12" style="2" customWidth="1"/>
    <col min="3843" max="3843" width="71.7109375" style="2" customWidth="1"/>
    <col min="3844" max="3844" width="10.42578125" style="2" customWidth="1"/>
    <col min="3845" max="3845" width="10.5703125" style="2" customWidth="1"/>
    <col min="3846" max="3846" width="10.7109375" style="2" customWidth="1"/>
    <col min="3847" max="3847" width="10.5703125" style="2" customWidth="1"/>
    <col min="3848" max="4096" width="9.140625" style="2"/>
    <col min="4097" max="4097" width="6.42578125" style="2" customWidth="1"/>
    <col min="4098" max="4098" width="12" style="2" customWidth="1"/>
    <col min="4099" max="4099" width="71.7109375" style="2" customWidth="1"/>
    <col min="4100" max="4100" width="10.42578125" style="2" customWidth="1"/>
    <col min="4101" max="4101" width="10.5703125" style="2" customWidth="1"/>
    <col min="4102" max="4102" width="10.7109375" style="2" customWidth="1"/>
    <col min="4103" max="4103" width="10.5703125" style="2" customWidth="1"/>
    <col min="4104" max="4352" width="9.140625" style="2"/>
    <col min="4353" max="4353" width="6.42578125" style="2" customWidth="1"/>
    <col min="4354" max="4354" width="12" style="2" customWidth="1"/>
    <col min="4355" max="4355" width="71.7109375" style="2" customWidth="1"/>
    <col min="4356" max="4356" width="10.42578125" style="2" customWidth="1"/>
    <col min="4357" max="4357" width="10.5703125" style="2" customWidth="1"/>
    <col min="4358" max="4358" width="10.7109375" style="2" customWidth="1"/>
    <col min="4359" max="4359" width="10.5703125" style="2" customWidth="1"/>
    <col min="4360" max="4608" width="9.140625" style="2"/>
    <col min="4609" max="4609" width="6.42578125" style="2" customWidth="1"/>
    <col min="4610" max="4610" width="12" style="2" customWidth="1"/>
    <col min="4611" max="4611" width="71.7109375" style="2" customWidth="1"/>
    <col min="4612" max="4612" width="10.42578125" style="2" customWidth="1"/>
    <col min="4613" max="4613" width="10.5703125" style="2" customWidth="1"/>
    <col min="4614" max="4614" width="10.7109375" style="2" customWidth="1"/>
    <col min="4615" max="4615" width="10.5703125" style="2" customWidth="1"/>
    <col min="4616" max="4864" width="9.140625" style="2"/>
    <col min="4865" max="4865" width="6.42578125" style="2" customWidth="1"/>
    <col min="4866" max="4866" width="12" style="2" customWidth="1"/>
    <col min="4867" max="4867" width="71.7109375" style="2" customWidth="1"/>
    <col min="4868" max="4868" width="10.42578125" style="2" customWidth="1"/>
    <col min="4869" max="4869" width="10.5703125" style="2" customWidth="1"/>
    <col min="4870" max="4870" width="10.7109375" style="2" customWidth="1"/>
    <col min="4871" max="4871" width="10.5703125" style="2" customWidth="1"/>
    <col min="4872" max="5120" width="9.140625" style="2"/>
    <col min="5121" max="5121" width="6.42578125" style="2" customWidth="1"/>
    <col min="5122" max="5122" width="12" style="2" customWidth="1"/>
    <col min="5123" max="5123" width="71.7109375" style="2" customWidth="1"/>
    <col min="5124" max="5124" width="10.42578125" style="2" customWidth="1"/>
    <col min="5125" max="5125" width="10.5703125" style="2" customWidth="1"/>
    <col min="5126" max="5126" width="10.7109375" style="2" customWidth="1"/>
    <col min="5127" max="5127" width="10.5703125" style="2" customWidth="1"/>
    <col min="5128" max="5376" width="9.140625" style="2"/>
    <col min="5377" max="5377" width="6.42578125" style="2" customWidth="1"/>
    <col min="5378" max="5378" width="12" style="2" customWidth="1"/>
    <col min="5379" max="5379" width="71.7109375" style="2" customWidth="1"/>
    <col min="5380" max="5380" width="10.42578125" style="2" customWidth="1"/>
    <col min="5381" max="5381" width="10.5703125" style="2" customWidth="1"/>
    <col min="5382" max="5382" width="10.7109375" style="2" customWidth="1"/>
    <col min="5383" max="5383" width="10.5703125" style="2" customWidth="1"/>
    <col min="5384" max="5632" width="9.140625" style="2"/>
    <col min="5633" max="5633" width="6.42578125" style="2" customWidth="1"/>
    <col min="5634" max="5634" width="12" style="2" customWidth="1"/>
    <col min="5635" max="5635" width="71.7109375" style="2" customWidth="1"/>
    <col min="5636" max="5636" width="10.42578125" style="2" customWidth="1"/>
    <col min="5637" max="5637" width="10.5703125" style="2" customWidth="1"/>
    <col min="5638" max="5638" width="10.7109375" style="2" customWidth="1"/>
    <col min="5639" max="5639" width="10.5703125" style="2" customWidth="1"/>
    <col min="5640" max="5888" width="9.140625" style="2"/>
    <col min="5889" max="5889" width="6.42578125" style="2" customWidth="1"/>
    <col min="5890" max="5890" width="12" style="2" customWidth="1"/>
    <col min="5891" max="5891" width="71.7109375" style="2" customWidth="1"/>
    <col min="5892" max="5892" width="10.42578125" style="2" customWidth="1"/>
    <col min="5893" max="5893" width="10.5703125" style="2" customWidth="1"/>
    <col min="5894" max="5894" width="10.7109375" style="2" customWidth="1"/>
    <col min="5895" max="5895" width="10.5703125" style="2" customWidth="1"/>
    <col min="5896" max="6144" width="9.140625" style="2"/>
    <col min="6145" max="6145" width="6.42578125" style="2" customWidth="1"/>
    <col min="6146" max="6146" width="12" style="2" customWidth="1"/>
    <col min="6147" max="6147" width="71.7109375" style="2" customWidth="1"/>
    <col min="6148" max="6148" width="10.42578125" style="2" customWidth="1"/>
    <col min="6149" max="6149" width="10.5703125" style="2" customWidth="1"/>
    <col min="6150" max="6150" width="10.7109375" style="2" customWidth="1"/>
    <col min="6151" max="6151" width="10.5703125" style="2" customWidth="1"/>
    <col min="6152" max="6400" width="9.140625" style="2"/>
    <col min="6401" max="6401" width="6.42578125" style="2" customWidth="1"/>
    <col min="6402" max="6402" width="12" style="2" customWidth="1"/>
    <col min="6403" max="6403" width="71.7109375" style="2" customWidth="1"/>
    <col min="6404" max="6404" width="10.42578125" style="2" customWidth="1"/>
    <col min="6405" max="6405" width="10.5703125" style="2" customWidth="1"/>
    <col min="6406" max="6406" width="10.7109375" style="2" customWidth="1"/>
    <col min="6407" max="6407" width="10.5703125" style="2" customWidth="1"/>
    <col min="6408" max="6656" width="9.140625" style="2"/>
    <col min="6657" max="6657" width="6.42578125" style="2" customWidth="1"/>
    <col min="6658" max="6658" width="12" style="2" customWidth="1"/>
    <col min="6659" max="6659" width="71.7109375" style="2" customWidth="1"/>
    <col min="6660" max="6660" width="10.42578125" style="2" customWidth="1"/>
    <col min="6661" max="6661" width="10.5703125" style="2" customWidth="1"/>
    <col min="6662" max="6662" width="10.7109375" style="2" customWidth="1"/>
    <col min="6663" max="6663" width="10.5703125" style="2" customWidth="1"/>
    <col min="6664" max="6912" width="9.140625" style="2"/>
    <col min="6913" max="6913" width="6.42578125" style="2" customWidth="1"/>
    <col min="6914" max="6914" width="12" style="2" customWidth="1"/>
    <col min="6915" max="6915" width="71.7109375" style="2" customWidth="1"/>
    <col min="6916" max="6916" width="10.42578125" style="2" customWidth="1"/>
    <col min="6917" max="6917" width="10.5703125" style="2" customWidth="1"/>
    <col min="6918" max="6918" width="10.7109375" style="2" customWidth="1"/>
    <col min="6919" max="6919" width="10.5703125" style="2" customWidth="1"/>
    <col min="6920" max="7168" width="9.140625" style="2"/>
    <col min="7169" max="7169" width="6.42578125" style="2" customWidth="1"/>
    <col min="7170" max="7170" width="12" style="2" customWidth="1"/>
    <col min="7171" max="7171" width="71.7109375" style="2" customWidth="1"/>
    <col min="7172" max="7172" width="10.42578125" style="2" customWidth="1"/>
    <col min="7173" max="7173" width="10.5703125" style="2" customWidth="1"/>
    <col min="7174" max="7174" width="10.7109375" style="2" customWidth="1"/>
    <col min="7175" max="7175" width="10.5703125" style="2" customWidth="1"/>
    <col min="7176" max="7424" width="9.140625" style="2"/>
    <col min="7425" max="7425" width="6.42578125" style="2" customWidth="1"/>
    <col min="7426" max="7426" width="12" style="2" customWidth="1"/>
    <col min="7427" max="7427" width="71.7109375" style="2" customWidth="1"/>
    <col min="7428" max="7428" width="10.42578125" style="2" customWidth="1"/>
    <col min="7429" max="7429" width="10.5703125" style="2" customWidth="1"/>
    <col min="7430" max="7430" width="10.7109375" style="2" customWidth="1"/>
    <col min="7431" max="7431" width="10.5703125" style="2" customWidth="1"/>
    <col min="7432" max="7680" width="9.140625" style="2"/>
    <col min="7681" max="7681" width="6.42578125" style="2" customWidth="1"/>
    <col min="7682" max="7682" width="12" style="2" customWidth="1"/>
    <col min="7683" max="7683" width="71.7109375" style="2" customWidth="1"/>
    <col min="7684" max="7684" width="10.42578125" style="2" customWidth="1"/>
    <col min="7685" max="7685" width="10.5703125" style="2" customWidth="1"/>
    <col min="7686" max="7686" width="10.7109375" style="2" customWidth="1"/>
    <col min="7687" max="7687" width="10.5703125" style="2" customWidth="1"/>
    <col min="7688" max="7936" width="9.140625" style="2"/>
    <col min="7937" max="7937" width="6.42578125" style="2" customWidth="1"/>
    <col min="7938" max="7938" width="12" style="2" customWidth="1"/>
    <col min="7939" max="7939" width="71.7109375" style="2" customWidth="1"/>
    <col min="7940" max="7940" width="10.42578125" style="2" customWidth="1"/>
    <col min="7941" max="7941" width="10.5703125" style="2" customWidth="1"/>
    <col min="7942" max="7942" width="10.7109375" style="2" customWidth="1"/>
    <col min="7943" max="7943" width="10.5703125" style="2" customWidth="1"/>
    <col min="7944" max="8192" width="9.140625" style="2"/>
    <col min="8193" max="8193" width="6.42578125" style="2" customWidth="1"/>
    <col min="8194" max="8194" width="12" style="2" customWidth="1"/>
    <col min="8195" max="8195" width="71.7109375" style="2" customWidth="1"/>
    <col min="8196" max="8196" width="10.42578125" style="2" customWidth="1"/>
    <col min="8197" max="8197" width="10.5703125" style="2" customWidth="1"/>
    <col min="8198" max="8198" width="10.7109375" style="2" customWidth="1"/>
    <col min="8199" max="8199" width="10.5703125" style="2" customWidth="1"/>
    <col min="8200" max="8448" width="9.140625" style="2"/>
    <col min="8449" max="8449" width="6.42578125" style="2" customWidth="1"/>
    <col min="8450" max="8450" width="12" style="2" customWidth="1"/>
    <col min="8451" max="8451" width="71.7109375" style="2" customWidth="1"/>
    <col min="8452" max="8452" width="10.42578125" style="2" customWidth="1"/>
    <col min="8453" max="8453" width="10.5703125" style="2" customWidth="1"/>
    <col min="8454" max="8454" width="10.7109375" style="2" customWidth="1"/>
    <col min="8455" max="8455" width="10.5703125" style="2" customWidth="1"/>
    <col min="8456" max="8704" width="9.140625" style="2"/>
    <col min="8705" max="8705" width="6.42578125" style="2" customWidth="1"/>
    <col min="8706" max="8706" width="12" style="2" customWidth="1"/>
    <col min="8707" max="8707" width="71.7109375" style="2" customWidth="1"/>
    <col min="8708" max="8708" width="10.42578125" style="2" customWidth="1"/>
    <col min="8709" max="8709" width="10.5703125" style="2" customWidth="1"/>
    <col min="8710" max="8710" width="10.7109375" style="2" customWidth="1"/>
    <col min="8711" max="8711" width="10.5703125" style="2" customWidth="1"/>
    <col min="8712" max="8960" width="9.140625" style="2"/>
    <col min="8961" max="8961" width="6.42578125" style="2" customWidth="1"/>
    <col min="8962" max="8962" width="12" style="2" customWidth="1"/>
    <col min="8963" max="8963" width="71.7109375" style="2" customWidth="1"/>
    <col min="8964" max="8964" width="10.42578125" style="2" customWidth="1"/>
    <col min="8965" max="8965" width="10.5703125" style="2" customWidth="1"/>
    <col min="8966" max="8966" width="10.7109375" style="2" customWidth="1"/>
    <col min="8967" max="8967" width="10.5703125" style="2" customWidth="1"/>
    <col min="8968" max="9216" width="9.140625" style="2"/>
    <col min="9217" max="9217" width="6.42578125" style="2" customWidth="1"/>
    <col min="9218" max="9218" width="12" style="2" customWidth="1"/>
    <col min="9219" max="9219" width="71.7109375" style="2" customWidth="1"/>
    <col min="9220" max="9220" width="10.42578125" style="2" customWidth="1"/>
    <col min="9221" max="9221" width="10.5703125" style="2" customWidth="1"/>
    <col min="9222" max="9222" width="10.7109375" style="2" customWidth="1"/>
    <col min="9223" max="9223" width="10.5703125" style="2" customWidth="1"/>
    <col min="9224" max="9472" width="9.140625" style="2"/>
    <col min="9473" max="9473" width="6.42578125" style="2" customWidth="1"/>
    <col min="9474" max="9474" width="12" style="2" customWidth="1"/>
    <col min="9475" max="9475" width="71.7109375" style="2" customWidth="1"/>
    <col min="9476" max="9476" width="10.42578125" style="2" customWidth="1"/>
    <col min="9477" max="9477" width="10.5703125" style="2" customWidth="1"/>
    <col min="9478" max="9478" width="10.7109375" style="2" customWidth="1"/>
    <col min="9479" max="9479" width="10.5703125" style="2" customWidth="1"/>
    <col min="9480" max="9728" width="9.140625" style="2"/>
    <col min="9729" max="9729" width="6.42578125" style="2" customWidth="1"/>
    <col min="9730" max="9730" width="12" style="2" customWidth="1"/>
    <col min="9731" max="9731" width="71.7109375" style="2" customWidth="1"/>
    <col min="9732" max="9732" width="10.42578125" style="2" customWidth="1"/>
    <col min="9733" max="9733" width="10.5703125" style="2" customWidth="1"/>
    <col min="9734" max="9734" width="10.7109375" style="2" customWidth="1"/>
    <col min="9735" max="9735" width="10.5703125" style="2" customWidth="1"/>
    <col min="9736" max="9984" width="9.140625" style="2"/>
    <col min="9985" max="9985" width="6.42578125" style="2" customWidth="1"/>
    <col min="9986" max="9986" width="12" style="2" customWidth="1"/>
    <col min="9987" max="9987" width="71.7109375" style="2" customWidth="1"/>
    <col min="9988" max="9988" width="10.42578125" style="2" customWidth="1"/>
    <col min="9989" max="9989" width="10.5703125" style="2" customWidth="1"/>
    <col min="9990" max="9990" width="10.7109375" style="2" customWidth="1"/>
    <col min="9991" max="9991" width="10.5703125" style="2" customWidth="1"/>
    <col min="9992" max="10240" width="9.140625" style="2"/>
    <col min="10241" max="10241" width="6.42578125" style="2" customWidth="1"/>
    <col min="10242" max="10242" width="12" style="2" customWidth="1"/>
    <col min="10243" max="10243" width="71.7109375" style="2" customWidth="1"/>
    <col min="10244" max="10244" width="10.42578125" style="2" customWidth="1"/>
    <col min="10245" max="10245" width="10.5703125" style="2" customWidth="1"/>
    <col min="10246" max="10246" width="10.7109375" style="2" customWidth="1"/>
    <col min="10247" max="10247" width="10.5703125" style="2" customWidth="1"/>
    <col min="10248" max="10496" width="9.140625" style="2"/>
    <col min="10497" max="10497" width="6.42578125" style="2" customWidth="1"/>
    <col min="10498" max="10498" width="12" style="2" customWidth="1"/>
    <col min="10499" max="10499" width="71.7109375" style="2" customWidth="1"/>
    <col min="10500" max="10500" width="10.42578125" style="2" customWidth="1"/>
    <col min="10501" max="10501" width="10.5703125" style="2" customWidth="1"/>
    <col min="10502" max="10502" width="10.7109375" style="2" customWidth="1"/>
    <col min="10503" max="10503" width="10.5703125" style="2" customWidth="1"/>
    <col min="10504" max="10752" width="9.140625" style="2"/>
    <col min="10753" max="10753" width="6.42578125" style="2" customWidth="1"/>
    <col min="10754" max="10754" width="12" style="2" customWidth="1"/>
    <col min="10755" max="10755" width="71.7109375" style="2" customWidth="1"/>
    <col min="10756" max="10756" width="10.42578125" style="2" customWidth="1"/>
    <col min="10757" max="10757" width="10.5703125" style="2" customWidth="1"/>
    <col min="10758" max="10758" width="10.7109375" style="2" customWidth="1"/>
    <col min="10759" max="10759" width="10.5703125" style="2" customWidth="1"/>
    <col min="10760" max="11008" width="9.140625" style="2"/>
    <col min="11009" max="11009" width="6.42578125" style="2" customWidth="1"/>
    <col min="11010" max="11010" width="12" style="2" customWidth="1"/>
    <col min="11011" max="11011" width="71.7109375" style="2" customWidth="1"/>
    <col min="11012" max="11012" width="10.42578125" style="2" customWidth="1"/>
    <col min="11013" max="11013" width="10.5703125" style="2" customWidth="1"/>
    <col min="11014" max="11014" width="10.7109375" style="2" customWidth="1"/>
    <col min="11015" max="11015" width="10.5703125" style="2" customWidth="1"/>
    <col min="11016" max="11264" width="9.140625" style="2"/>
    <col min="11265" max="11265" width="6.42578125" style="2" customWidth="1"/>
    <col min="11266" max="11266" width="12" style="2" customWidth="1"/>
    <col min="11267" max="11267" width="71.7109375" style="2" customWidth="1"/>
    <col min="11268" max="11268" width="10.42578125" style="2" customWidth="1"/>
    <col min="11269" max="11269" width="10.5703125" style="2" customWidth="1"/>
    <col min="11270" max="11270" width="10.7109375" style="2" customWidth="1"/>
    <col min="11271" max="11271" width="10.5703125" style="2" customWidth="1"/>
    <col min="11272" max="11520" width="9.140625" style="2"/>
    <col min="11521" max="11521" width="6.42578125" style="2" customWidth="1"/>
    <col min="11522" max="11522" width="12" style="2" customWidth="1"/>
    <col min="11523" max="11523" width="71.7109375" style="2" customWidth="1"/>
    <col min="11524" max="11524" width="10.42578125" style="2" customWidth="1"/>
    <col min="11525" max="11525" width="10.5703125" style="2" customWidth="1"/>
    <col min="11526" max="11526" width="10.7109375" style="2" customWidth="1"/>
    <col min="11527" max="11527" width="10.5703125" style="2" customWidth="1"/>
    <col min="11528" max="11776" width="9.140625" style="2"/>
    <col min="11777" max="11777" width="6.42578125" style="2" customWidth="1"/>
    <col min="11778" max="11778" width="12" style="2" customWidth="1"/>
    <col min="11779" max="11779" width="71.7109375" style="2" customWidth="1"/>
    <col min="11780" max="11780" width="10.42578125" style="2" customWidth="1"/>
    <col min="11781" max="11781" width="10.5703125" style="2" customWidth="1"/>
    <col min="11782" max="11782" width="10.7109375" style="2" customWidth="1"/>
    <col min="11783" max="11783" width="10.5703125" style="2" customWidth="1"/>
    <col min="11784" max="12032" width="9.140625" style="2"/>
    <col min="12033" max="12033" width="6.42578125" style="2" customWidth="1"/>
    <col min="12034" max="12034" width="12" style="2" customWidth="1"/>
    <col min="12035" max="12035" width="71.7109375" style="2" customWidth="1"/>
    <col min="12036" max="12036" width="10.42578125" style="2" customWidth="1"/>
    <col min="12037" max="12037" width="10.5703125" style="2" customWidth="1"/>
    <col min="12038" max="12038" width="10.7109375" style="2" customWidth="1"/>
    <col min="12039" max="12039" width="10.5703125" style="2" customWidth="1"/>
    <col min="12040" max="12288" width="9.140625" style="2"/>
    <col min="12289" max="12289" width="6.42578125" style="2" customWidth="1"/>
    <col min="12290" max="12290" width="12" style="2" customWidth="1"/>
    <col min="12291" max="12291" width="71.7109375" style="2" customWidth="1"/>
    <col min="12292" max="12292" width="10.42578125" style="2" customWidth="1"/>
    <col min="12293" max="12293" width="10.5703125" style="2" customWidth="1"/>
    <col min="12294" max="12294" width="10.7109375" style="2" customWidth="1"/>
    <col min="12295" max="12295" width="10.5703125" style="2" customWidth="1"/>
    <col min="12296" max="12544" width="9.140625" style="2"/>
    <col min="12545" max="12545" width="6.42578125" style="2" customWidth="1"/>
    <col min="12546" max="12546" width="12" style="2" customWidth="1"/>
    <col min="12547" max="12547" width="71.7109375" style="2" customWidth="1"/>
    <col min="12548" max="12548" width="10.42578125" style="2" customWidth="1"/>
    <col min="12549" max="12549" width="10.5703125" style="2" customWidth="1"/>
    <col min="12550" max="12550" width="10.7109375" style="2" customWidth="1"/>
    <col min="12551" max="12551" width="10.5703125" style="2" customWidth="1"/>
    <col min="12552" max="12800" width="9.140625" style="2"/>
    <col min="12801" max="12801" width="6.42578125" style="2" customWidth="1"/>
    <col min="12802" max="12802" width="12" style="2" customWidth="1"/>
    <col min="12803" max="12803" width="71.7109375" style="2" customWidth="1"/>
    <col min="12804" max="12804" width="10.42578125" style="2" customWidth="1"/>
    <col min="12805" max="12805" width="10.5703125" style="2" customWidth="1"/>
    <col min="12806" max="12806" width="10.7109375" style="2" customWidth="1"/>
    <col min="12807" max="12807" width="10.5703125" style="2" customWidth="1"/>
    <col min="12808" max="13056" width="9.140625" style="2"/>
    <col min="13057" max="13057" width="6.42578125" style="2" customWidth="1"/>
    <col min="13058" max="13058" width="12" style="2" customWidth="1"/>
    <col min="13059" max="13059" width="71.7109375" style="2" customWidth="1"/>
    <col min="13060" max="13060" width="10.42578125" style="2" customWidth="1"/>
    <col min="13061" max="13061" width="10.5703125" style="2" customWidth="1"/>
    <col min="13062" max="13062" width="10.7109375" style="2" customWidth="1"/>
    <col min="13063" max="13063" width="10.5703125" style="2" customWidth="1"/>
    <col min="13064" max="13312" width="9.140625" style="2"/>
    <col min="13313" max="13313" width="6.42578125" style="2" customWidth="1"/>
    <col min="13314" max="13314" width="12" style="2" customWidth="1"/>
    <col min="13315" max="13315" width="71.7109375" style="2" customWidth="1"/>
    <col min="13316" max="13316" width="10.42578125" style="2" customWidth="1"/>
    <col min="13317" max="13317" width="10.5703125" style="2" customWidth="1"/>
    <col min="13318" max="13318" width="10.7109375" style="2" customWidth="1"/>
    <col min="13319" max="13319" width="10.5703125" style="2" customWidth="1"/>
    <col min="13320" max="13568" width="9.140625" style="2"/>
    <col min="13569" max="13569" width="6.42578125" style="2" customWidth="1"/>
    <col min="13570" max="13570" width="12" style="2" customWidth="1"/>
    <col min="13571" max="13571" width="71.7109375" style="2" customWidth="1"/>
    <col min="13572" max="13572" width="10.42578125" style="2" customWidth="1"/>
    <col min="13573" max="13573" width="10.5703125" style="2" customWidth="1"/>
    <col min="13574" max="13574" width="10.7109375" style="2" customWidth="1"/>
    <col min="13575" max="13575" width="10.5703125" style="2" customWidth="1"/>
    <col min="13576" max="13824" width="9.140625" style="2"/>
    <col min="13825" max="13825" width="6.42578125" style="2" customWidth="1"/>
    <col min="13826" max="13826" width="12" style="2" customWidth="1"/>
    <col min="13827" max="13827" width="71.7109375" style="2" customWidth="1"/>
    <col min="13828" max="13828" width="10.42578125" style="2" customWidth="1"/>
    <col min="13829" max="13829" width="10.5703125" style="2" customWidth="1"/>
    <col min="13830" max="13830" width="10.7109375" style="2" customWidth="1"/>
    <col min="13831" max="13831" width="10.5703125" style="2" customWidth="1"/>
    <col min="13832" max="14080" width="9.140625" style="2"/>
    <col min="14081" max="14081" width="6.42578125" style="2" customWidth="1"/>
    <col min="14082" max="14082" width="12" style="2" customWidth="1"/>
    <col min="14083" max="14083" width="71.7109375" style="2" customWidth="1"/>
    <col min="14084" max="14084" width="10.42578125" style="2" customWidth="1"/>
    <col min="14085" max="14085" width="10.5703125" style="2" customWidth="1"/>
    <col min="14086" max="14086" width="10.7109375" style="2" customWidth="1"/>
    <col min="14087" max="14087" width="10.5703125" style="2" customWidth="1"/>
    <col min="14088" max="14336" width="9.140625" style="2"/>
    <col min="14337" max="14337" width="6.42578125" style="2" customWidth="1"/>
    <col min="14338" max="14338" width="12" style="2" customWidth="1"/>
    <col min="14339" max="14339" width="71.7109375" style="2" customWidth="1"/>
    <col min="14340" max="14340" width="10.42578125" style="2" customWidth="1"/>
    <col min="14341" max="14341" width="10.5703125" style="2" customWidth="1"/>
    <col min="14342" max="14342" width="10.7109375" style="2" customWidth="1"/>
    <col min="14343" max="14343" width="10.5703125" style="2" customWidth="1"/>
    <col min="14344" max="14592" width="9.140625" style="2"/>
    <col min="14593" max="14593" width="6.42578125" style="2" customWidth="1"/>
    <col min="14594" max="14594" width="12" style="2" customWidth="1"/>
    <col min="14595" max="14595" width="71.7109375" style="2" customWidth="1"/>
    <col min="14596" max="14596" width="10.42578125" style="2" customWidth="1"/>
    <col min="14597" max="14597" width="10.5703125" style="2" customWidth="1"/>
    <col min="14598" max="14598" width="10.7109375" style="2" customWidth="1"/>
    <col min="14599" max="14599" width="10.5703125" style="2" customWidth="1"/>
    <col min="14600" max="14848" width="9.140625" style="2"/>
    <col min="14849" max="14849" width="6.42578125" style="2" customWidth="1"/>
    <col min="14850" max="14850" width="12" style="2" customWidth="1"/>
    <col min="14851" max="14851" width="71.7109375" style="2" customWidth="1"/>
    <col min="14852" max="14852" width="10.42578125" style="2" customWidth="1"/>
    <col min="14853" max="14853" width="10.5703125" style="2" customWidth="1"/>
    <col min="14854" max="14854" width="10.7109375" style="2" customWidth="1"/>
    <col min="14855" max="14855" width="10.5703125" style="2" customWidth="1"/>
    <col min="14856" max="15104" width="9.140625" style="2"/>
    <col min="15105" max="15105" width="6.42578125" style="2" customWidth="1"/>
    <col min="15106" max="15106" width="12" style="2" customWidth="1"/>
    <col min="15107" max="15107" width="71.7109375" style="2" customWidth="1"/>
    <col min="15108" max="15108" width="10.42578125" style="2" customWidth="1"/>
    <col min="15109" max="15109" width="10.5703125" style="2" customWidth="1"/>
    <col min="15110" max="15110" width="10.7109375" style="2" customWidth="1"/>
    <col min="15111" max="15111" width="10.5703125" style="2" customWidth="1"/>
    <col min="15112" max="15360" width="9.140625" style="2"/>
    <col min="15361" max="15361" width="6.42578125" style="2" customWidth="1"/>
    <col min="15362" max="15362" width="12" style="2" customWidth="1"/>
    <col min="15363" max="15363" width="71.7109375" style="2" customWidth="1"/>
    <col min="15364" max="15364" width="10.42578125" style="2" customWidth="1"/>
    <col min="15365" max="15365" width="10.5703125" style="2" customWidth="1"/>
    <col min="15366" max="15366" width="10.7109375" style="2" customWidth="1"/>
    <col min="15367" max="15367" width="10.5703125" style="2" customWidth="1"/>
    <col min="15368" max="15616" width="9.140625" style="2"/>
    <col min="15617" max="15617" width="6.42578125" style="2" customWidth="1"/>
    <col min="15618" max="15618" width="12" style="2" customWidth="1"/>
    <col min="15619" max="15619" width="71.7109375" style="2" customWidth="1"/>
    <col min="15620" max="15620" width="10.42578125" style="2" customWidth="1"/>
    <col min="15621" max="15621" width="10.5703125" style="2" customWidth="1"/>
    <col min="15622" max="15622" width="10.7109375" style="2" customWidth="1"/>
    <col min="15623" max="15623" width="10.5703125" style="2" customWidth="1"/>
    <col min="15624" max="15872" width="9.140625" style="2"/>
    <col min="15873" max="15873" width="6.42578125" style="2" customWidth="1"/>
    <col min="15874" max="15874" width="12" style="2" customWidth="1"/>
    <col min="15875" max="15875" width="71.7109375" style="2" customWidth="1"/>
    <col min="15876" max="15876" width="10.42578125" style="2" customWidth="1"/>
    <col min="15877" max="15877" width="10.5703125" style="2" customWidth="1"/>
    <col min="15878" max="15878" width="10.7109375" style="2" customWidth="1"/>
    <col min="15879" max="15879" width="10.5703125" style="2" customWidth="1"/>
    <col min="15880" max="16128" width="9.140625" style="2"/>
    <col min="16129" max="16129" width="6.42578125" style="2" customWidth="1"/>
    <col min="16130" max="16130" width="12" style="2" customWidth="1"/>
    <col min="16131" max="16131" width="71.7109375" style="2" customWidth="1"/>
    <col min="16132" max="16132" width="10.42578125" style="2" customWidth="1"/>
    <col min="16133" max="16133" width="10.5703125" style="2" customWidth="1"/>
    <col min="16134" max="16134" width="10.7109375" style="2" customWidth="1"/>
    <col min="16135" max="16135" width="10.5703125" style="2" customWidth="1"/>
    <col min="16136" max="16384" width="9.140625" style="2"/>
  </cols>
  <sheetData>
    <row r="1" spans="1:11" s="22" customFormat="1" x14ac:dyDescent="0.25">
      <c r="G1" s="208" t="s">
        <v>1589</v>
      </c>
    </row>
    <row r="2" spans="1:11" s="22" customFormat="1" ht="25.5" customHeight="1" x14ac:dyDescent="0.25">
      <c r="B2" s="433" t="s">
        <v>1</v>
      </c>
      <c r="C2" s="433"/>
      <c r="D2" s="433"/>
      <c r="E2" s="433"/>
      <c r="F2" s="433"/>
      <c r="G2" s="433"/>
    </row>
    <row r="3" spans="1:11" s="22" customFormat="1" ht="12.75" customHeight="1" x14ac:dyDescent="0.25">
      <c r="A3" s="209"/>
      <c r="B3" s="434" t="s">
        <v>1590</v>
      </c>
      <c r="C3" s="434"/>
      <c r="D3" s="434"/>
      <c r="E3" s="434"/>
      <c r="F3" s="434"/>
      <c r="G3" s="434"/>
    </row>
    <row r="4" spans="1:11" s="22" customFormat="1" x14ac:dyDescent="0.25">
      <c r="C4" s="210"/>
      <c r="D4" s="210"/>
      <c r="E4" s="210"/>
      <c r="F4" s="210"/>
      <c r="G4" s="210"/>
    </row>
    <row r="5" spans="1:11" s="22" customFormat="1" ht="18.75" x14ac:dyDescent="0.25">
      <c r="A5" s="211"/>
      <c r="B5" s="211"/>
      <c r="C5" s="212" t="s">
        <v>1591</v>
      </c>
      <c r="D5" s="435" t="s">
        <v>1639</v>
      </c>
      <c r="E5" s="435"/>
      <c r="F5" s="435"/>
      <c r="G5" s="435"/>
    </row>
    <row r="6" spans="1:11" s="22" customFormat="1" x14ac:dyDescent="0.25">
      <c r="D6" s="210"/>
      <c r="G6" s="213" t="s">
        <v>1592</v>
      </c>
    </row>
    <row r="7" spans="1:11" s="22" customFormat="1" x14ac:dyDescent="0.25">
      <c r="A7" s="214" t="s">
        <v>351</v>
      </c>
      <c r="B7" s="436" t="s">
        <v>1641</v>
      </c>
      <c r="C7" s="436"/>
      <c r="D7" s="436"/>
      <c r="E7" s="436"/>
      <c r="F7" s="436"/>
      <c r="G7" s="436"/>
    </row>
    <row r="8" spans="1:11" s="22" customFormat="1" ht="12.75" customHeight="1" x14ac:dyDescent="0.25">
      <c r="A8" s="209"/>
      <c r="B8" s="434" t="s">
        <v>1593</v>
      </c>
      <c r="C8" s="434"/>
      <c r="D8" s="434"/>
      <c r="E8" s="434"/>
      <c r="F8" s="434"/>
      <c r="G8" s="434"/>
    </row>
    <row r="9" spans="1:11" s="22" customFormat="1" x14ac:dyDescent="0.25"/>
    <row r="10" spans="1:11" s="22" customFormat="1" x14ac:dyDescent="0.25">
      <c r="A10" s="213"/>
      <c r="B10" s="215" t="s">
        <v>9</v>
      </c>
      <c r="C10" s="432" t="s">
        <v>10</v>
      </c>
      <c r="D10" s="432"/>
      <c r="E10" s="432"/>
      <c r="F10" s="432"/>
      <c r="G10" s="432"/>
    </row>
    <row r="11" spans="1:11" s="4" customFormat="1" x14ac:dyDescent="0.2">
      <c r="A11" s="216"/>
      <c r="B11" s="217"/>
      <c r="C11" s="218"/>
      <c r="D11" s="219"/>
      <c r="E11" s="219"/>
      <c r="F11" s="219"/>
      <c r="G11" s="219"/>
    </row>
    <row r="12" spans="1:11" s="4" customFormat="1" x14ac:dyDescent="0.2">
      <c r="A12" s="430" t="s">
        <v>1121</v>
      </c>
      <c r="B12" s="430"/>
      <c r="C12" s="430"/>
      <c r="D12" s="220"/>
      <c r="E12" s="220"/>
      <c r="F12" s="221" t="s">
        <v>353</v>
      </c>
      <c r="G12" s="221" t="s">
        <v>1594</v>
      </c>
    </row>
    <row r="13" spans="1:11" s="4" customFormat="1" x14ac:dyDescent="0.2">
      <c r="A13" s="431" t="s">
        <v>1124</v>
      </c>
      <c r="B13" s="431"/>
      <c r="C13" s="431"/>
      <c r="D13" s="220"/>
      <c r="E13" s="220"/>
      <c r="F13" s="221" t="s">
        <v>1595</v>
      </c>
      <c r="G13" s="221" t="s">
        <v>1029</v>
      </c>
    </row>
    <row r="14" spans="1:11" s="4" customFormat="1" x14ac:dyDescent="0.2">
      <c r="A14" s="431" t="s">
        <v>1123</v>
      </c>
      <c r="B14" s="431"/>
      <c r="C14" s="431"/>
      <c r="D14" s="220"/>
      <c r="E14" s="220"/>
      <c r="F14" s="221" t="s">
        <v>355</v>
      </c>
      <c r="G14" s="221" t="s">
        <v>1594</v>
      </c>
    </row>
    <row r="15" spans="1:11" s="216" customFormat="1" x14ac:dyDescent="0.2">
      <c r="A15" s="222"/>
      <c r="B15" s="222"/>
      <c r="C15" s="222"/>
      <c r="D15" s="222"/>
      <c r="E15" s="222"/>
      <c r="F15" s="222"/>
      <c r="G15" s="222"/>
      <c r="H15" s="2"/>
      <c r="I15" s="2"/>
      <c r="J15" s="2"/>
      <c r="K15" s="2"/>
    </row>
    <row r="16" spans="1:11" s="4" customFormat="1" x14ac:dyDescent="0.2">
      <c r="A16" s="400" t="s">
        <v>1318</v>
      </c>
      <c r="B16" s="400"/>
      <c r="C16" s="400"/>
      <c r="D16" s="400"/>
      <c r="E16" s="400"/>
      <c r="F16" s="400"/>
      <c r="G16" s="223" t="s">
        <v>1018</v>
      </c>
    </row>
    <row r="17" spans="1:11" ht="23.25" customHeight="1" x14ac:dyDescent="0.2">
      <c r="A17" s="311" t="s">
        <v>12</v>
      </c>
      <c r="B17" s="311" t="s">
        <v>1596</v>
      </c>
      <c r="C17" s="311" t="s">
        <v>1597</v>
      </c>
      <c r="D17" s="311" t="s">
        <v>15</v>
      </c>
      <c r="E17" s="311" t="s">
        <v>1323</v>
      </c>
      <c r="F17" s="405" t="s">
        <v>1121</v>
      </c>
      <c r="G17" s="406"/>
    </row>
    <row r="18" spans="1:11" x14ac:dyDescent="0.2">
      <c r="A18" s="312"/>
      <c r="B18" s="312"/>
      <c r="C18" s="312"/>
      <c r="D18" s="312"/>
      <c r="E18" s="312"/>
      <c r="F18" s="12" t="s">
        <v>1324</v>
      </c>
      <c r="G18" s="12" t="s">
        <v>1325</v>
      </c>
    </row>
    <row r="19" spans="1:11" x14ac:dyDescent="0.2">
      <c r="A19" s="11">
        <v>1</v>
      </c>
      <c r="B19" s="12">
        <v>2</v>
      </c>
      <c r="C19" s="12">
        <v>3</v>
      </c>
      <c r="D19" s="12">
        <v>4</v>
      </c>
      <c r="E19" s="12">
        <v>5</v>
      </c>
      <c r="F19" s="12">
        <v>6</v>
      </c>
      <c r="G19" s="12">
        <v>7</v>
      </c>
    </row>
    <row r="20" spans="1:11" x14ac:dyDescent="0.2">
      <c r="A20" s="423"/>
      <c r="B20" s="424"/>
      <c r="C20" s="424"/>
      <c r="D20" s="424"/>
      <c r="E20" s="424"/>
      <c r="F20" s="424"/>
      <c r="G20" s="425"/>
    </row>
    <row r="21" spans="1:11" s="22" customFormat="1" ht="12.75" customHeight="1" x14ac:dyDescent="0.2">
      <c r="A21" s="224"/>
      <c r="B21" s="225"/>
      <c r="C21" s="426" t="s">
        <v>1598</v>
      </c>
      <c r="D21" s="426"/>
      <c r="E21" s="426"/>
      <c r="F21" s="225"/>
      <c r="G21" s="226"/>
      <c r="H21" s="2"/>
      <c r="I21" s="2"/>
      <c r="J21" s="2"/>
      <c r="K21" s="2"/>
    </row>
    <row r="22" spans="1:11" s="22" customFormat="1" ht="12.75" customHeight="1" x14ac:dyDescent="0.2">
      <c r="A22" s="224"/>
      <c r="B22" s="225"/>
      <c r="C22" s="426" t="s">
        <v>1599</v>
      </c>
      <c r="D22" s="426"/>
      <c r="E22" s="426"/>
      <c r="F22" s="225"/>
      <c r="G22" s="226"/>
      <c r="H22" s="2"/>
      <c r="I22" s="2"/>
      <c r="J22" s="2"/>
      <c r="K22" s="2"/>
    </row>
    <row r="23" spans="1:11" ht="14.25" x14ac:dyDescent="0.2">
      <c r="A23" s="227"/>
      <c r="B23" s="228"/>
      <c r="C23" s="229" t="s">
        <v>1326</v>
      </c>
      <c r="D23" s="427"/>
      <c r="E23" s="428"/>
      <c r="F23" s="428"/>
      <c r="G23" s="429"/>
    </row>
    <row r="24" spans="1:11" x14ac:dyDescent="0.2">
      <c r="A24" s="230" t="s">
        <v>19</v>
      </c>
      <c r="B24" s="231" t="s">
        <v>1600</v>
      </c>
      <c r="C24" s="232" t="s">
        <v>1601</v>
      </c>
      <c r="D24" s="233" t="s">
        <v>372</v>
      </c>
      <c r="E24" s="233">
        <v>2194.13</v>
      </c>
      <c r="F24" s="233" t="s">
        <v>1602</v>
      </c>
      <c r="G24" s="233">
        <v>2992076.4</v>
      </c>
    </row>
    <row r="25" spans="1:11" x14ac:dyDescent="0.2">
      <c r="A25" s="230"/>
      <c r="B25" s="231"/>
      <c r="C25" s="232" t="s">
        <v>1603</v>
      </c>
      <c r="D25" s="233"/>
      <c r="E25" s="233"/>
      <c r="F25" s="233"/>
      <c r="G25" s="233"/>
    </row>
    <row r="26" spans="1:11" x14ac:dyDescent="0.2">
      <c r="A26" s="230" t="s">
        <v>1604</v>
      </c>
      <c r="B26" s="231"/>
      <c r="C26" s="232" t="s">
        <v>1605</v>
      </c>
      <c r="D26" s="233" t="s">
        <v>1029</v>
      </c>
      <c r="E26" s="233">
        <v>18</v>
      </c>
      <c r="F26" s="233" t="s">
        <v>1606</v>
      </c>
      <c r="G26" s="233">
        <v>20800.8</v>
      </c>
    </row>
    <row r="27" spans="1:11" x14ac:dyDescent="0.2">
      <c r="A27" s="230" t="s">
        <v>1607</v>
      </c>
      <c r="B27" s="231"/>
      <c r="C27" s="232" t="s">
        <v>1608</v>
      </c>
      <c r="D27" s="233" t="s">
        <v>1029</v>
      </c>
      <c r="E27" s="233">
        <v>19.66</v>
      </c>
      <c r="F27" s="233" t="s">
        <v>1609</v>
      </c>
      <c r="G27" s="233">
        <v>24742.97</v>
      </c>
    </row>
    <row r="28" spans="1:11" x14ac:dyDescent="0.2">
      <c r="A28" s="230" t="s">
        <v>1610</v>
      </c>
      <c r="B28" s="231"/>
      <c r="C28" s="232" t="s">
        <v>1611</v>
      </c>
      <c r="D28" s="233" t="s">
        <v>1029</v>
      </c>
      <c r="E28" s="233">
        <v>1319.04</v>
      </c>
      <c r="F28" s="233" t="s">
        <v>1612</v>
      </c>
      <c r="G28" s="233">
        <v>1726889.41</v>
      </c>
    </row>
    <row r="29" spans="1:11" x14ac:dyDescent="0.2">
      <c r="A29" s="230" t="s">
        <v>1613</v>
      </c>
      <c r="B29" s="231"/>
      <c r="C29" s="232" t="s">
        <v>1614</v>
      </c>
      <c r="D29" s="233" t="s">
        <v>1029</v>
      </c>
      <c r="E29" s="233">
        <v>44.91</v>
      </c>
      <c r="F29" s="233" t="s">
        <v>1615</v>
      </c>
      <c r="G29" s="233">
        <v>59880.01</v>
      </c>
    </row>
    <row r="30" spans="1:11" x14ac:dyDescent="0.2">
      <c r="A30" s="230" t="s">
        <v>1616</v>
      </c>
      <c r="B30" s="231"/>
      <c r="C30" s="232" t="s">
        <v>1617</v>
      </c>
      <c r="D30" s="233" t="s">
        <v>1029</v>
      </c>
      <c r="E30" s="233">
        <v>239.09</v>
      </c>
      <c r="F30" s="233" t="s">
        <v>1618</v>
      </c>
      <c r="G30" s="233">
        <v>324773.06</v>
      </c>
    </row>
    <row r="31" spans="1:11" x14ac:dyDescent="0.2">
      <c r="A31" s="230" t="s">
        <v>1619</v>
      </c>
      <c r="B31" s="231"/>
      <c r="C31" s="232" t="s">
        <v>1620</v>
      </c>
      <c r="D31" s="233" t="s">
        <v>1029</v>
      </c>
      <c r="E31" s="233">
        <v>8.44</v>
      </c>
      <c r="F31" s="233" t="s">
        <v>1621</v>
      </c>
      <c r="G31" s="233">
        <v>11670.22</v>
      </c>
    </row>
    <row r="32" spans="1:11" x14ac:dyDescent="0.2">
      <c r="A32" s="230" t="s">
        <v>1622</v>
      </c>
      <c r="B32" s="231"/>
      <c r="C32" s="232" t="s">
        <v>1623</v>
      </c>
      <c r="D32" s="233" t="s">
        <v>1029</v>
      </c>
      <c r="E32" s="233">
        <v>214.62</v>
      </c>
      <c r="F32" s="233" t="s">
        <v>1624</v>
      </c>
      <c r="G32" s="233">
        <v>302099.11</v>
      </c>
    </row>
    <row r="33" spans="1:7" x14ac:dyDescent="0.2">
      <c r="A33" s="230" t="s">
        <v>1625</v>
      </c>
      <c r="B33" s="231"/>
      <c r="C33" s="232" t="s">
        <v>1626</v>
      </c>
      <c r="D33" s="233" t="s">
        <v>1029</v>
      </c>
      <c r="E33" s="233">
        <v>162.08000000000001</v>
      </c>
      <c r="F33" s="233" t="s">
        <v>1627</v>
      </c>
      <c r="G33" s="233">
        <v>243894.97</v>
      </c>
    </row>
    <row r="34" spans="1:7" x14ac:dyDescent="0.2">
      <c r="A34" s="230" t="s">
        <v>1628</v>
      </c>
      <c r="B34" s="231"/>
      <c r="C34" s="232" t="s">
        <v>1629</v>
      </c>
      <c r="D34" s="233" t="s">
        <v>1029</v>
      </c>
      <c r="E34" s="233">
        <v>105.8</v>
      </c>
      <c r="F34" s="233" t="s">
        <v>1630</v>
      </c>
      <c r="G34" s="233">
        <v>165308.17000000001</v>
      </c>
    </row>
    <row r="35" spans="1:7" x14ac:dyDescent="0.2">
      <c r="A35" s="230" t="s">
        <v>400</v>
      </c>
      <c r="B35" s="231"/>
      <c r="C35" s="232" t="s">
        <v>1631</v>
      </c>
      <c r="D35" s="233" t="s">
        <v>1029</v>
      </c>
      <c r="E35" s="233">
        <v>3.54</v>
      </c>
      <c r="F35" s="233" t="s">
        <v>1632</v>
      </c>
      <c r="G35" s="233">
        <v>6049.15</v>
      </c>
    </row>
    <row r="36" spans="1:7" x14ac:dyDescent="0.2">
      <c r="A36" s="230" t="s">
        <v>402</v>
      </c>
      <c r="B36" s="231"/>
      <c r="C36" s="232" t="s">
        <v>1633</v>
      </c>
      <c r="D36" s="233" t="s">
        <v>1029</v>
      </c>
      <c r="E36" s="233">
        <v>58.95</v>
      </c>
      <c r="F36" s="233" t="s">
        <v>1634</v>
      </c>
      <c r="G36" s="233">
        <v>105968.52</v>
      </c>
    </row>
    <row r="37" spans="1:7" ht="25.5" x14ac:dyDescent="0.2">
      <c r="A37" s="230" t="s">
        <v>23</v>
      </c>
      <c r="B37" s="231" t="s">
        <v>1635</v>
      </c>
      <c r="C37" s="232" t="s">
        <v>374</v>
      </c>
      <c r="D37" s="233" t="s">
        <v>372</v>
      </c>
      <c r="E37" s="233">
        <v>28.66</v>
      </c>
      <c r="F37" s="233">
        <v>1716.18</v>
      </c>
      <c r="G37" s="233" t="s">
        <v>1636</v>
      </c>
    </row>
    <row r="38" spans="1:7" x14ac:dyDescent="0.2">
      <c r="A38" s="234"/>
      <c r="B38" s="235"/>
      <c r="C38" s="236" t="s">
        <v>1637</v>
      </c>
      <c r="D38" s="162" t="s">
        <v>1018</v>
      </c>
      <c r="E38" s="163"/>
      <c r="F38" s="163"/>
      <c r="G38" s="162" t="s">
        <v>386</v>
      </c>
    </row>
    <row r="39" spans="1:7" x14ac:dyDescent="0.2">
      <c r="A39" s="237"/>
      <c r="B39" s="238"/>
      <c r="C39" s="239"/>
      <c r="D39" s="239"/>
      <c r="E39" s="239"/>
      <c r="F39" s="239"/>
      <c r="G39" s="239"/>
    </row>
    <row r="40" spans="1:7" x14ac:dyDescent="0.2">
      <c r="A40" s="216"/>
    </row>
    <row r="41" spans="1:7" x14ac:dyDescent="0.2">
      <c r="A41" s="24"/>
      <c r="B41" s="317" t="s">
        <v>1051</v>
      </c>
      <c r="C41" s="317"/>
      <c r="D41" s="317" t="s">
        <v>1052</v>
      </c>
      <c r="E41" s="317"/>
      <c r="F41" s="317"/>
      <c r="G41" s="317"/>
    </row>
  </sheetData>
  <mergeCells count="22">
    <mergeCell ref="C10:G10"/>
    <mergeCell ref="B2:G2"/>
    <mergeCell ref="B3:G3"/>
    <mergeCell ref="D5:G5"/>
    <mergeCell ref="B7:G7"/>
    <mergeCell ref="B8:G8"/>
    <mergeCell ref="A12:C12"/>
    <mergeCell ref="A13:C13"/>
    <mergeCell ref="A14:C14"/>
    <mergeCell ref="A16:F16"/>
    <mergeCell ref="A17:A18"/>
    <mergeCell ref="B17:B18"/>
    <mergeCell ref="C17:C18"/>
    <mergeCell ref="D17:D18"/>
    <mergeCell ref="E17:E18"/>
    <mergeCell ref="F17:G17"/>
    <mergeCell ref="A20:G20"/>
    <mergeCell ref="C21:E21"/>
    <mergeCell ref="C22:E22"/>
    <mergeCell ref="D23:G23"/>
    <mergeCell ref="B41:C41"/>
    <mergeCell ref="D41:G41"/>
  </mergeCells>
  <pageMargins left="0.59" right="0.59" top="0.67" bottom="0.79" header="0.51" footer="0.51"/>
  <pageSetup paperSize="9" fitToHeight="1000" orientation="landscape" horizontalDpi="300" verticalDpi="300"/>
  <headerFooter>
    <oddHeader>&amp;L&amp;"Times New Roman,Обычный"Программный комплекс АВС-4 (редакция 2019)&amp;C&amp;"Times New Roman,Обычный"&amp;P&amp;R&amp;"Times New Roman,Обычный"793600</oddHeader>
    <oddFooter>&amp;C&amp;"Times New Roman,Обычный"Страниц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793600_F8</vt:lpstr>
      <vt:lpstr>793600_А0</vt:lpstr>
      <vt:lpstr>793600_АВ</vt:lpstr>
      <vt:lpstr>ВДЦ Машзавод (после эксперт)</vt:lpstr>
      <vt:lpstr>793600_К9</vt:lpstr>
      <vt:lpstr>793600_РА</vt:lpstr>
      <vt:lpstr>793600_РС</vt:lpstr>
      <vt:lpstr>793600_РТ</vt:lpstr>
      <vt:lpstr>Excel_BuiltIn_Print_Titles_1</vt:lpstr>
      <vt:lpstr>'793600_F8'!Заголовки_для_печати</vt:lpstr>
      <vt:lpstr>'793600_А0'!Заголовки_для_печати</vt:lpstr>
      <vt:lpstr>'793600_АВ'!Заголовки_для_печати</vt:lpstr>
      <vt:lpstr>'793600_К9'!Заголовки_для_печати</vt:lpstr>
      <vt:lpstr>'793600_РА'!Заголовки_для_печати</vt:lpstr>
      <vt:lpstr>'793600_РС'!Заголовки_для_печати</vt:lpstr>
      <vt:lpstr>'793600_РТ'!Заголовки_для_печати</vt:lpstr>
      <vt:lpstr>'793600_F8'!Область_печати</vt:lpstr>
      <vt:lpstr>'ВДЦ Машзавод (после эксперт)'!Область_печати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Лукашина Тамара Константиновна</dc:creator>
  <cp:lastModifiedBy>Лукашина Тамара Константиновна</cp:lastModifiedBy>
  <cp:lastPrinted>2020-03-12T04:09:25Z</cp:lastPrinted>
  <dcterms:created xsi:type="dcterms:W3CDTF">2020-02-24T03:06:47Z</dcterms:created>
  <dcterms:modified xsi:type="dcterms:W3CDTF">2020-03-12T04:23:58Z</dcterms:modified>
</cp:coreProperties>
</file>