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_b_berdikhan\Desktop\ОТ и ОТП  приказы Тикош 2025\ДГРМ\ТРУ-333 ВПП ПУ КМГ\"/>
    </mc:Choice>
  </mc:AlternateContent>
  <xr:revisionPtr revIDLastSave="0" documentId="8_{91C2A80E-CCDE-4C58-BD11-EE55363A7EC0}" xr6:coauthVersionLast="47" xr6:coauthVersionMax="47" xr10:uidLastSave="{00000000-0000-0000-0000-000000000000}"/>
  <bookViews>
    <workbookView xWindow="1536" yWindow="1536" windowWidth="16332" windowHeight="1214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 s="1"/>
  <c r="F17" i="1" s="1"/>
  <c r="F19" i="1" s="1"/>
  <c r="F21" i="1" s="1"/>
  <c r="F22" i="1" l="1"/>
  <c r="F23" i="1"/>
</calcChain>
</file>

<file path=xl/sharedStrings.xml><?xml version="1.0" encoding="utf-8"?>
<sst xmlns="http://schemas.openxmlformats.org/spreadsheetml/2006/main" count="34" uniqueCount="32">
  <si>
    <t>Сумма, тг</t>
  </si>
  <si>
    <t>Ацетат хрома</t>
  </si>
  <si>
    <t>№п/п</t>
  </si>
  <si>
    <t>статьи затрат</t>
  </si>
  <si>
    <t>Кол-во</t>
  </si>
  <si>
    <t xml:space="preserve">Сырье, материалы, в т.ч.: </t>
  </si>
  <si>
    <t>1.1</t>
  </si>
  <si>
    <t>1.2</t>
  </si>
  <si>
    <t>Полиакриламид</t>
  </si>
  <si>
    <t>Накладные расходы</t>
  </si>
  <si>
    <t>Стоимость работ
по выравниванию профиля приемистости (ВПП) 
на месторождениях ПУ «Каламкасмунайгаз»</t>
  </si>
  <si>
    <t>Время</t>
  </si>
  <si>
    <t>Цена, тг</t>
  </si>
  <si>
    <t>Примечание</t>
  </si>
  <si>
    <t>Заработная плата</t>
  </si>
  <si>
    <t>Отчисления от ФОТ</t>
  </si>
  <si>
    <t>Питание</t>
  </si>
  <si>
    <t>сут</t>
  </si>
  <si>
    <t>Проживание</t>
  </si>
  <si>
    <t>Спецодежда и СИЗ</t>
  </si>
  <si>
    <t>Аренда помещения</t>
  </si>
  <si>
    <t>Амортизация оборудования</t>
  </si>
  <si>
    <t>Прочие расходы</t>
  </si>
  <si>
    <t>Транспортные расходы</t>
  </si>
  <si>
    <t>рейс</t>
  </si>
  <si>
    <t>Cопровождение технологии</t>
  </si>
  <si>
    <t>Итого прямых затрат</t>
  </si>
  <si>
    <t>Итого затрат</t>
  </si>
  <si>
    <t>Плановое накопление</t>
  </si>
  <si>
    <t>Всего затрат без НДС (448 м.куб.)</t>
  </si>
  <si>
    <t>Всего затрат без НДС (1 м.куб.)</t>
  </si>
  <si>
    <t>Всего затрат без НДС на 42 скважин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</si>
</sst>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5" sqref="H5"/>
    </sheetView>
  </sheetViews>
  <sheetFormatPr defaultColWidth="9.109375" defaultRowHeight="13.8" x14ac:dyDescent="0.25"/>
  <cols>
    <col min="1" max="1" width="6.33203125" style="7" bestFit="1" customWidth="1"/>
    <col min="2" max="2" width="38.44140625" style="1" bestFit="1" customWidth="1"/>
    <col min="3" max="3" width="7.88671875" style="1" bestFit="1" customWidth="1"/>
    <col min="4" max="4" width="7.88671875" style="1" customWidth="1"/>
    <col min="5" max="5" width="9.109375" style="1" bestFit="1"/>
    <col min="6" max="6" width="12.44140625" style="1" bestFit="1" customWidth="1"/>
    <col min="7" max="7" width="21.6640625" style="1" customWidth="1"/>
    <col min="8" max="16384" width="9.109375" style="1"/>
  </cols>
  <sheetData>
    <row r="1" spans="1:7" ht="23.25" customHeight="1" x14ac:dyDescent="0.25">
      <c r="A1" s="17" t="s">
        <v>10</v>
      </c>
      <c r="B1" s="18"/>
      <c r="C1" s="18"/>
      <c r="D1" s="18"/>
      <c r="E1" s="18"/>
      <c r="F1" s="18"/>
      <c r="G1" s="18"/>
    </row>
    <row r="2" spans="1:7" ht="23.25" customHeight="1" x14ac:dyDescent="0.25">
      <c r="A2" s="19"/>
      <c r="B2" s="19"/>
      <c r="C2" s="19"/>
      <c r="D2" s="19"/>
      <c r="E2" s="19"/>
      <c r="F2" s="19"/>
      <c r="G2" s="19"/>
    </row>
    <row r="3" spans="1:7" x14ac:dyDescent="0.25">
      <c r="A3" s="4" t="s">
        <v>2</v>
      </c>
      <c r="B3" s="8" t="s">
        <v>3</v>
      </c>
      <c r="C3" s="8" t="s">
        <v>4</v>
      </c>
      <c r="D3" s="9" t="s">
        <v>11</v>
      </c>
      <c r="E3" s="9" t="s">
        <v>12</v>
      </c>
      <c r="F3" s="9" t="s">
        <v>0</v>
      </c>
      <c r="G3" s="8" t="s">
        <v>13</v>
      </c>
    </row>
    <row r="4" spans="1:7" x14ac:dyDescent="0.25">
      <c r="A4" s="4">
        <v>1</v>
      </c>
      <c r="B4" s="5" t="s">
        <v>5</v>
      </c>
      <c r="C4" s="3"/>
      <c r="D4" s="3"/>
      <c r="E4" s="3"/>
      <c r="F4" s="10">
        <f>SUM(F5:F6)</f>
        <v>4654494</v>
      </c>
      <c r="G4" s="3"/>
    </row>
    <row r="5" spans="1:7" x14ac:dyDescent="0.25">
      <c r="A5" s="2" t="s">
        <v>6</v>
      </c>
      <c r="B5" s="6" t="s">
        <v>8</v>
      </c>
      <c r="C5" s="11">
        <v>2.25</v>
      </c>
      <c r="D5" s="3"/>
      <c r="E5" s="12">
        <v>2006000</v>
      </c>
      <c r="F5" s="12">
        <f>E5*C5</f>
        <v>4513500</v>
      </c>
      <c r="G5" s="3"/>
    </row>
    <row r="6" spans="1:7" x14ac:dyDescent="0.25">
      <c r="A6" s="2" t="s">
        <v>7</v>
      </c>
      <c r="B6" s="6" t="s">
        <v>1</v>
      </c>
      <c r="C6" s="11">
        <v>0.45</v>
      </c>
      <c r="D6" s="3"/>
      <c r="E6" s="12">
        <v>313320</v>
      </c>
      <c r="F6" s="12">
        <f>E6*C6</f>
        <v>140994</v>
      </c>
      <c r="G6" s="3"/>
    </row>
    <row r="7" spans="1:7" x14ac:dyDescent="0.25">
      <c r="A7" s="13">
        <v>2</v>
      </c>
      <c r="B7" s="14" t="s">
        <v>14</v>
      </c>
      <c r="C7" s="3">
        <v>18</v>
      </c>
      <c r="D7" s="3"/>
      <c r="E7" s="12"/>
      <c r="F7" s="10">
        <v>2612271</v>
      </c>
      <c r="G7" s="3"/>
    </row>
    <row r="8" spans="1:7" x14ac:dyDescent="0.25">
      <c r="A8" s="13">
        <v>3</v>
      </c>
      <c r="B8" s="15" t="s">
        <v>15</v>
      </c>
      <c r="C8" s="3"/>
      <c r="D8" s="3"/>
      <c r="E8" s="3"/>
      <c r="F8" s="10">
        <v>427367</v>
      </c>
      <c r="G8" s="3"/>
    </row>
    <row r="9" spans="1:7" x14ac:dyDescent="0.25">
      <c r="A9" s="13">
        <v>4</v>
      </c>
      <c r="B9" s="15" t="s">
        <v>16</v>
      </c>
      <c r="C9" s="3"/>
      <c r="D9" s="3" t="s">
        <v>17</v>
      </c>
      <c r="E9" s="3"/>
      <c r="F9" s="10">
        <v>476055</v>
      </c>
      <c r="G9" s="3"/>
    </row>
    <row r="10" spans="1:7" x14ac:dyDescent="0.25">
      <c r="A10" s="13">
        <v>5</v>
      </c>
      <c r="B10" s="15" t="s">
        <v>18</v>
      </c>
      <c r="C10" s="3"/>
      <c r="D10" s="3" t="s">
        <v>17</v>
      </c>
      <c r="E10" s="3"/>
      <c r="F10" s="10">
        <v>262500</v>
      </c>
      <c r="G10" s="3"/>
    </row>
    <row r="11" spans="1:7" x14ac:dyDescent="0.25">
      <c r="A11" s="13">
        <v>6</v>
      </c>
      <c r="B11" s="15" t="s">
        <v>19</v>
      </c>
      <c r="C11" s="3"/>
      <c r="D11" s="3" t="s">
        <v>17</v>
      </c>
      <c r="E11" s="3"/>
      <c r="F11" s="10">
        <v>65718</v>
      </c>
      <c r="G11" s="3"/>
    </row>
    <row r="12" spans="1:7" x14ac:dyDescent="0.25">
      <c r="A12" s="13">
        <v>7</v>
      </c>
      <c r="B12" s="15" t="s">
        <v>20</v>
      </c>
      <c r="C12" s="3"/>
      <c r="D12" s="3"/>
      <c r="E12" s="3"/>
      <c r="F12" s="10">
        <v>0</v>
      </c>
      <c r="G12" s="3"/>
    </row>
    <row r="13" spans="1:7" x14ac:dyDescent="0.25">
      <c r="A13" s="13">
        <v>8</v>
      </c>
      <c r="B13" s="15" t="s">
        <v>21</v>
      </c>
      <c r="C13" s="3"/>
      <c r="D13" s="3"/>
      <c r="E13" s="3"/>
      <c r="F13" s="10">
        <v>69696</v>
      </c>
      <c r="G13" s="3"/>
    </row>
    <row r="14" spans="1:7" x14ac:dyDescent="0.25">
      <c r="A14" s="13">
        <v>9</v>
      </c>
      <c r="B14" s="15" t="s">
        <v>22</v>
      </c>
      <c r="C14" s="3"/>
      <c r="D14" s="3"/>
      <c r="E14" s="3"/>
      <c r="F14" s="10">
        <v>72236</v>
      </c>
      <c r="G14" s="3"/>
    </row>
    <row r="15" spans="1:7" x14ac:dyDescent="0.25">
      <c r="A15" s="13">
        <v>10</v>
      </c>
      <c r="B15" s="15" t="s">
        <v>23</v>
      </c>
      <c r="C15" s="3"/>
      <c r="D15" s="3" t="s">
        <v>24</v>
      </c>
      <c r="E15" s="3"/>
      <c r="F15" s="10">
        <v>0</v>
      </c>
      <c r="G15" s="3"/>
    </row>
    <row r="16" spans="1:7" x14ac:dyDescent="0.25">
      <c r="A16" s="13">
        <v>11</v>
      </c>
      <c r="B16" s="15" t="s">
        <v>25</v>
      </c>
      <c r="C16" s="3"/>
      <c r="D16" s="3"/>
      <c r="E16" s="3"/>
      <c r="F16" s="10">
        <v>50000</v>
      </c>
      <c r="G16" s="3"/>
    </row>
    <row r="17" spans="1:7" x14ac:dyDescent="0.25">
      <c r="A17" s="13"/>
      <c r="B17" s="15" t="s">
        <v>26</v>
      </c>
      <c r="C17" s="3"/>
      <c r="D17" s="3"/>
      <c r="E17" s="3"/>
      <c r="F17" s="10">
        <f>F4+F7+F8+F9+F10+F11+F12+F13+F14+F15+F16</f>
        <v>8690337</v>
      </c>
      <c r="G17" s="3"/>
    </row>
    <row r="18" spans="1:7" x14ac:dyDescent="0.25">
      <c r="A18" s="13"/>
      <c r="B18" s="15" t="s">
        <v>9</v>
      </c>
      <c r="C18" s="16">
        <v>0.01</v>
      </c>
      <c r="D18" s="3"/>
      <c r="E18" s="3"/>
      <c r="F18" s="10">
        <v>66133</v>
      </c>
      <c r="G18" s="3"/>
    </row>
    <row r="19" spans="1:7" x14ac:dyDescent="0.25">
      <c r="A19" s="13"/>
      <c r="B19" s="15" t="s">
        <v>27</v>
      </c>
      <c r="C19" s="3"/>
      <c r="D19" s="3"/>
      <c r="E19" s="3"/>
      <c r="F19" s="10">
        <f>F17+F18</f>
        <v>8756470</v>
      </c>
      <c r="G19" s="3"/>
    </row>
    <row r="20" spans="1:7" x14ac:dyDescent="0.25">
      <c r="A20" s="13"/>
      <c r="B20" s="15" t="s">
        <v>28</v>
      </c>
      <c r="C20" s="16">
        <v>0</v>
      </c>
      <c r="D20" s="3"/>
      <c r="E20" s="3"/>
      <c r="F20" s="10">
        <v>0</v>
      </c>
      <c r="G20" s="3"/>
    </row>
    <row r="21" spans="1:7" x14ac:dyDescent="0.25">
      <c r="A21" s="13"/>
      <c r="B21" s="15" t="s">
        <v>29</v>
      </c>
      <c r="C21" s="3"/>
      <c r="D21" s="3"/>
      <c r="E21" s="3"/>
      <c r="F21" s="10">
        <f>F19</f>
        <v>8756470</v>
      </c>
      <c r="G21" s="3"/>
    </row>
    <row r="22" spans="1:7" x14ac:dyDescent="0.25">
      <c r="A22" s="13"/>
      <c r="B22" s="15" t="s">
        <v>30</v>
      </c>
      <c r="C22" s="3"/>
      <c r="D22" s="3"/>
      <c r="E22" s="3"/>
      <c r="F22" s="10">
        <f>F21/448</f>
        <v>19545.691964285714</v>
      </c>
      <c r="G22" s="3"/>
    </row>
    <row r="23" spans="1:7" x14ac:dyDescent="0.25">
      <c r="A23" s="13"/>
      <c r="B23" s="15" t="s">
        <v>31</v>
      </c>
      <c r="C23" s="3"/>
      <c r="D23" s="3"/>
      <c r="E23" s="3"/>
      <c r="F23" s="10">
        <f>F21*42</f>
        <v>367771740</v>
      </c>
      <c r="G23" s="3"/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Жандос З. Зулкарнайым</dc:creator>
  <cp:lastModifiedBy>Тілектес Бердіханқызы Бердіхан</cp:lastModifiedBy>
  <dcterms:created xsi:type="dcterms:W3CDTF">2023-09-18T09:54:39Z</dcterms:created>
  <dcterms:modified xsi:type="dcterms:W3CDTF">2025-03-28T06:51:20Z</dcterms:modified>
</cp:coreProperties>
</file>