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ралай\Desktop\"/>
    </mc:Choice>
  </mc:AlternateContent>
  <bookViews>
    <workbookView xWindow="0" yWindow="0" windowWidth="21570" windowHeight="7245" tabRatio="750"/>
  </bookViews>
  <sheets>
    <sheet name="..._ССР" sheetId="4" r:id="rId1"/>
    <sheet name="6-1-1-1_ЛС ф4" sheetId="1" r:id="rId2"/>
    <sheet name="ra_abc4" sheetId="2" r:id="rId3"/>
    <sheet name="Э72000_ИД" sheetId="3" r:id="rId4"/>
  </sheets>
  <definedNames>
    <definedName name="_xlnm.Print_Titles" localSheetId="1">'6-1-1-1_ЛС ф4'!$18:$18</definedName>
    <definedName name="_xlnm.Print_Titles" localSheetId="2">ra_abc4!$15:$15</definedName>
    <definedName name="_xlnm.Print_Titles" localSheetId="3">Э72000_ИД!$2:$2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D25" i="4" s="1"/>
  <c r="D26" i="4" s="1"/>
  <c r="D27" i="4" l="1"/>
  <c r="H27" i="4" s="1"/>
  <c r="H26" i="4"/>
  <c r="D28" i="4"/>
  <c r="H28" i="4" s="1"/>
  <c r="H24" i="4"/>
  <c r="H25" i="4" s="1"/>
  <c r="D29" i="4" l="1"/>
  <c r="D30" i="4" l="1"/>
  <c r="D32" i="4" s="1"/>
  <c r="H29" i="4"/>
  <c r="H30" i="4" s="1"/>
  <c r="H31" i="4" l="1"/>
  <c r="G31" i="4" l="1"/>
  <c r="G32" i="4" s="1"/>
  <c r="G6" i="4"/>
  <c r="H32" i="4"/>
  <c r="G4" i="4" s="1"/>
</calcChain>
</file>

<file path=xl/sharedStrings.xml><?xml version="1.0" encoding="utf-8"?>
<sst xmlns="http://schemas.openxmlformats.org/spreadsheetml/2006/main" count="1170" uniqueCount="465">
  <si>
    <t>НДЦС РК  8.01-08-2022. Приложение Г.</t>
  </si>
  <si>
    <t>Форма 4</t>
  </si>
  <si>
    <t>Наименование стройки -</t>
  </si>
  <si>
    <t>ст.Ганюшкино</t>
  </si>
  <si>
    <t>Шифр стройки</t>
  </si>
  <si>
    <t>2024.4</t>
  </si>
  <si>
    <t>Наименование объекта -</t>
  </si>
  <si>
    <t>Система теплоснабжение-600 п.м</t>
  </si>
  <si>
    <t>Шифр объекта</t>
  </si>
  <si>
    <t>1033-7</t>
  </si>
  <si>
    <t xml:space="preserve">ЛОКАЛЬНАЯ СМЕТА   № </t>
  </si>
  <si>
    <t>6-1-1-1</t>
  </si>
  <si>
    <t>(Локальный сметный расчет)</t>
  </si>
  <si>
    <t xml:space="preserve">на </t>
  </si>
  <si>
    <t>Ремонт системы теплоснабжения</t>
  </si>
  <si>
    <t>(Наименование работ и затрат)</t>
  </si>
  <si>
    <t>Основание:</t>
  </si>
  <si>
    <t>ДА</t>
  </si>
  <si>
    <t>Сметная стоимость</t>
  </si>
  <si>
    <t>17755,547</t>
  </si>
  <si>
    <t>тыс.тенге</t>
  </si>
  <si>
    <t xml:space="preserve">в том числе </t>
  </si>
  <si>
    <t>строительно-монтажные  работы</t>
  </si>
  <si>
    <t>Средства на оплату труда</t>
  </si>
  <si>
    <t>10329,913</t>
  </si>
  <si>
    <t>Нормативная трудоемкость</t>
  </si>
  <si>
    <t>1,917</t>
  </si>
  <si>
    <t>тыс.чел-ч</t>
  </si>
  <si>
    <t>Составлен(а) 3 квартал 2024г.</t>
  </si>
  <si>
    <t>Номер
по
порядку</t>
  </si>
  <si>
    <t>Шифр позиции норматива, код ресурса</t>
  </si>
  <si>
    <t>Наименование работ и затрат</t>
  </si>
  <si>
    <t>Единица измерения</t>
  </si>
  <si>
    <t>Количество</t>
  </si>
  <si>
    <t>Стоимость единицы измерения, тенге</t>
  </si>
  <si>
    <t>Общая стоимость,
тенге</t>
  </si>
  <si>
    <t>ВСЕГО ПО СМЕТЕ:</t>
  </si>
  <si>
    <t>17755547</t>
  </si>
  <si>
    <t>из них:</t>
  </si>
  <si>
    <t>затраты на труд рабочих</t>
  </si>
  <si>
    <t>тенге</t>
  </si>
  <si>
    <t>в том числе оплата труда рабочих</t>
  </si>
  <si>
    <t>машины и механизмы</t>
  </si>
  <si>
    <t>в том числе оплата труда машинистов</t>
  </si>
  <si>
    <t>материалы, изделия и конструкции</t>
  </si>
  <si>
    <t>перевозки</t>
  </si>
  <si>
    <t>нормативная трудоемкость</t>
  </si>
  <si>
    <t>чел.-ч</t>
  </si>
  <si>
    <t>Земляные работы</t>
  </si>
  <si>
    <t>1</t>
  </si>
  <si>
    <r>
      <t xml:space="preserve">1101-0104-0202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</si>
  <si>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t>Грунты 2 группы. Разработка бульдозерами мощностью 96 кВт (130 л с) при перемещении грунта до 10 м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</si>
  <si>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грунта</t>
    </r>
  </si>
  <si>
    <t>Состав работ:</t>
  </si>
  <si>
    <t>1. Разработка грунта с перемещением</t>
  </si>
  <si>
    <t>1.1</t>
  </si>
  <si>
    <t>1.1.1</t>
  </si>
  <si>
    <t>311-101-0102</t>
  </si>
  <si>
    <t>Бульдозеры-рыхлители на гусеничном ходу, легкого класса мощностью свыше 66 до 96 кВт, массой свыше 8,5 до 14 т</t>
  </si>
  <si>
    <t>маш.-ч</t>
  </si>
  <si>
    <t>в т.ч. затраты труда машинистов, экипаж 1 чел.</t>
  </si>
  <si>
    <t>2</t>
  </si>
  <si>
    <r>
      <t xml:space="preserve">1101-0104-0210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</si>
  <si>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t>Грунты 2 группы. Разработка бульдозерами мощностью 96 кВт (130 л с). Добавлять на каждые последующие 10 м перемещения грунта</t>
  </si>
  <si>
    <t>2.1</t>
  </si>
  <si>
    <t>2.1.1</t>
  </si>
  <si>
    <t>3</t>
  </si>
  <si>
    <r>
      <t xml:space="preserve">1101-0205-0302
</t>
    </r>
    <r>
      <rPr>
        <b/>
        <i/>
        <sz val="7.5"/>
        <rFont val="Times New Roman Cyr"/>
        <family val="1"/>
        <charset val="204"/>
      </rPr>
      <t>РСНБ РК 2022 Кзтр и Кэм=1,08 . 
ТЧ 01 табл. 11 п.3.179 Кзтр=1,2</t>
    </r>
  </si>
  <si>
    <r>
      <t xml:space="preserve">Грунты 2 группы. Разработка вручную в траншеях глубиной до 2 м без креплений с откосами. 
</t>
    </r>
    <r>
      <rPr>
        <b/>
        <i/>
        <sz val="10"/>
        <rFont val="Times New Roman Cyr"/>
        <family val="1"/>
        <charset val="204"/>
      </rPr>
      <t>Доработка вручную, зачистка дна и стенок с выкидкой грунта в котлованах и траншеях, разработанных механизированным способом, применен коэффициент к затратам труда - 1,2</t>
    </r>
  </si>
  <si>
    <t>1. Разработка грунта с выбрасыванием на бровку</t>
  </si>
  <si>
    <t>2. Зачистка дна и поверхности стенок</t>
  </si>
  <si>
    <t>3. Откидка грунта от бровки</t>
  </si>
  <si>
    <t>3.1</t>
  </si>
  <si>
    <t>3.1.1</t>
  </si>
  <si>
    <t>001-0128</t>
  </si>
  <si>
    <t>Затраты труда рабочих (средний разряд работы 2,8). Работы по разработке грунта и устройству земляных конструкций</t>
  </si>
  <si>
    <t>4</t>
  </si>
  <si>
    <r>
      <t xml:space="preserve">1101-0102-0602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</si>
  <si>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t>Грунты 2-3 группы. Работа на отвале</t>
  </si>
  <si>
    <t>1. Перемещение и разравнивание выгруженного грунта из автомобилей-самосвалов</t>
  </si>
  <si>
    <t>2. Содержание проездов на отвале</t>
  </si>
  <si>
    <t>3. Очистка кузовов автомобилей-самосвалов при их выгрузке</t>
  </si>
  <si>
    <t>4.1</t>
  </si>
  <si>
    <t>4.1.1</t>
  </si>
  <si>
    <t>001-0120</t>
  </si>
  <si>
    <t>Затраты труда рабочих (средний разряд работы 2). Работы по разработке грунта и устройству земляных конструкций</t>
  </si>
  <si>
    <t>4.2</t>
  </si>
  <si>
    <t>4.2.1</t>
  </si>
  <si>
    <t>332-101-0101</t>
  </si>
  <si>
    <t>Автомобили-самосвалы общестроительные (дорожные) грузоподъёмностью 7 т</t>
  </si>
  <si>
    <t>4.2.2</t>
  </si>
  <si>
    <t>5</t>
  </si>
  <si>
    <r>
      <t xml:space="preserve">1101-0102-0380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</si>
  <si>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r>
      <t>Грунты 2 группы в траншеях. Разработка с погрузкой на автомобили-самосвалы экскаваторами "Обратная лопата" с ковшом вместимостью 0,65 м</t>
    </r>
    <r>
      <rPr>
        <b/>
        <vertAlign val="superscript"/>
        <sz val="10"/>
        <rFont val="Times New Roman Cyr"/>
        <family val="1"/>
        <charset val="204"/>
      </rPr>
      <t>3</t>
    </r>
  </si>
  <si>
    <t>1. Разработка траншей экскаватором по размерам и отметкам с погрузкой в автомобили-самосвалы</t>
  </si>
  <si>
    <t>2. Обработка откосов траншей до проектных</t>
  </si>
  <si>
    <t>3. Перемещение экскаватора в пределах фронта работ</t>
  </si>
  <si>
    <t>5.1</t>
  </si>
  <si>
    <t>5.1.1</t>
  </si>
  <si>
    <t>311-401-0105</t>
  </si>
  <si>
    <r>
      <t>Экскаваторы одноковшовые дизельные на гусеничном ходу ковш свыше 0,5 до 0,65 м</t>
    </r>
    <r>
      <rPr>
        <vertAlign val="superscript"/>
        <sz val="9"/>
        <color rgb="FF000080"/>
        <rFont val="Times New Roman Cyr"/>
        <charset val="204"/>
      </rPr>
      <t>3</t>
    </r>
    <r>
      <rPr>
        <sz val="9"/>
        <color rgb="FF000080"/>
        <rFont val="Times New Roman Cyr"/>
        <charset val="204"/>
      </rPr>
      <t>, масса свыше 10 до 13 т</t>
    </r>
  </si>
  <si>
    <t>6</t>
  </si>
  <si>
    <r>
      <t xml:space="preserve">411-102-0205
</t>
    </r>
    <r>
      <rPr>
        <b/>
        <i/>
        <sz val="7.5"/>
        <rFont val="Times New Roman Cyr"/>
        <family val="1"/>
        <charset val="204"/>
      </rPr>
      <t>РСНБ РК 2022</t>
    </r>
  </si>
  <si>
    <t>Перевозка строительных грузов бортовыми автомобилями вне населенных пунктов. Грузоподъемность свыше 5 до 10 т. Расстояние перевозки 5 км</t>
  </si>
  <si>
    <t>т·км</t>
  </si>
  <si>
    <t>7</t>
  </si>
  <si>
    <r>
      <t xml:space="preserve">1101-0104-0502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</si>
  <si>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t>Траншеи и котлованы. Засыпка бульдозерами мощностью 96 кВт (130 л с) при перемещении грунта до 5 м. Группа грунтов 2</t>
  </si>
  <si>
    <t>1. Перемещение грунта с засыпкой траншей и котлованов</t>
  </si>
  <si>
    <t>7.1</t>
  </si>
  <si>
    <t>7.1.1</t>
  </si>
  <si>
    <t>8</t>
  </si>
  <si>
    <r>
      <t xml:space="preserve">1101-0104-0508
</t>
    </r>
    <r>
      <rPr>
        <b/>
        <i/>
        <sz val="7.5"/>
        <rFont val="Times New Roman Cyr"/>
        <family val="1"/>
        <charset val="204"/>
      </rPr>
      <t>РСНБ РК 2022 Кзтр и Кэм=1,08 
К=3</t>
    </r>
  </si>
  <si>
    <t>Траншеи и котлованы. Засыпка бульдозерами мощностью 96 кВт (130 л с), добавлять на каждые последующие 5 м перемещения грунта. Группа грунтов 2</t>
  </si>
  <si>
    <t>8.1</t>
  </si>
  <si>
    <t>8.1.1</t>
  </si>
  <si>
    <t>9</t>
  </si>
  <si>
    <r>
      <t xml:space="preserve">1101-0201-0501
</t>
    </r>
    <r>
      <rPr>
        <b/>
        <i/>
        <sz val="7.5"/>
        <rFont val="Times New Roman Cyr"/>
        <family val="1"/>
        <charset val="204"/>
      </rPr>
      <t>РСНБ РК 2022 Кзтр и Кэм=1,08</t>
    </r>
  </si>
  <si>
    <t>Грунт 1, 2 группы. Уплотнение пневматическими трамбовками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</si>
  <si>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уплотненного грунта</t>
    </r>
  </si>
  <si>
    <t>1. Уплотнение грунта</t>
  </si>
  <si>
    <t>9.1</t>
  </si>
  <si>
    <t>9.1.1</t>
  </si>
  <si>
    <t>001-0110</t>
  </si>
  <si>
    <t>Затраты труда рабочих (средний разряд работы 1). Работы по разработке грунта и устройству земляных конструкций</t>
  </si>
  <si>
    <t>9.2</t>
  </si>
  <si>
    <t>9.2.1</t>
  </si>
  <si>
    <t>315-102-0102</t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</si>
  <si>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9"/>
        <color rgb="FF000080"/>
        <rFont val="Times New Roman Cyr"/>
        <charset val="204"/>
      </rPr>
      <t>3</t>
    </r>
    <r>
      <rPr>
        <sz val="9"/>
        <color rgb="FF000080"/>
        <rFont val="Times New Roman Cyr"/>
        <charset val="204"/>
      </rPr>
      <t>/мин</t>
    </r>
  </si>
  <si>
    <t>9.2.2</t>
  </si>
  <si>
    <t>343-402-0101</t>
  </si>
  <si>
    <t>Трамбовки пневматические при работе от компрессора</t>
  </si>
  <si>
    <t>Строительно-монтажные работы</t>
  </si>
  <si>
    <t>10</t>
  </si>
  <si>
    <r>
      <t xml:space="preserve">1124-0101-0501
</t>
    </r>
    <r>
      <rPr>
        <b/>
        <i/>
        <sz val="7.5"/>
        <rFont val="Times New Roman Cyr"/>
        <family val="1"/>
        <charset val="204"/>
      </rPr>
      <t>РСНБ РК 2022 Кзтр и Кэм=1,08 Изм. и доп. вып. 37</t>
    </r>
  </si>
  <si>
    <r>
      <t xml:space="preserve">Трубопроводы в непроходном канале при условном давлении 2,5 МПа, температуре до 300°С диаметром труб до 300 мм. 
</t>
    </r>
    <r>
      <rPr>
        <b/>
        <i/>
        <sz val="10"/>
        <rFont val="Times New Roman Cyr"/>
        <family val="1"/>
        <charset val="204"/>
      </rPr>
      <t>Коэффициент 0,6 к нормам затрат труда, времени эксплуатации машин (включая затраты труда рабочих, обслуживающих машины). Демонтаж наружных сетей водопровода, канализации, теплоснабжения и газоснабжения. ЭСН РК 8.04-01-2022, п. 3.17, таблица 1</t>
    </r>
  </si>
  <si>
    <t>км трубопровода</t>
  </si>
  <si>
    <t>1. Сварка труб в звенья</t>
  </si>
  <si>
    <t>2. Опускание звеньев труб и деталей в канал</t>
  </si>
  <si>
    <t>3. Сварка звеньев труб в канале</t>
  </si>
  <si>
    <t>4. Установка и приварка отводов, спускников с задвижками, подвижных и неподвижных опор</t>
  </si>
  <si>
    <t>5. Врезка штуцеров для ответвлений</t>
  </si>
  <si>
    <t>6. Трехкратная промывка и гидравлическое испытание трубопроводов</t>
  </si>
  <si>
    <t>10.1</t>
  </si>
  <si>
    <t>10.1.1</t>
  </si>
  <si>
    <t>004-0145</t>
  </si>
  <si>
    <t>Затраты труда рабочих (средний разряд работы 4,5). Работы по устройству внутренних и наружных инженерных систем</t>
  </si>
  <si>
    <t>10.2</t>
  </si>
  <si>
    <t>10.2.1</t>
  </si>
  <si>
    <t>315-201-0102</t>
  </si>
  <si>
    <t>Агрегаты сварочные передвижные с дизельным двигателем, с номинальным сварочным током 250-400 А</t>
  </si>
  <si>
    <t>10.2.2</t>
  </si>
  <si>
    <t>324-102-0101</t>
  </si>
  <si>
    <t>Трубоукладчики для труб диаметром до 400 мм, грузоподъёмность 6,3 т</t>
  </si>
  <si>
    <t>10.2.3</t>
  </si>
  <si>
    <t>343-202-0101</t>
  </si>
  <si>
    <t>Машины шлифовальные электрические</t>
  </si>
  <si>
    <t>10.2.4</t>
  </si>
  <si>
    <t>324-105-0102</t>
  </si>
  <si>
    <r>
      <t>Агрегаты наполнительно-опрессовочные до 70 м</t>
    </r>
    <r>
      <rPr>
        <vertAlign val="superscript"/>
        <sz val="9"/>
        <color rgb="FF000080"/>
        <rFont val="Times New Roman Cyr"/>
        <charset val="204"/>
      </rPr>
      <t>3</t>
    </r>
    <r>
      <rPr>
        <sz val="9"/>
        <color rgb="FF000080"/>
        <rFont val="Times New Roman Cyr"/>
        <charset val="204"/>
      </rPr>
      <t>/ч</t>
    </r>
  </si>
  <si>
    <t>10.2.5</t>
  </si>
  <si>
    <t>315-101-0101</t>
  </si>
  <si>
    <t>Электростанции передвижные мощностью до 4 кВт</t>
  </si>
  <si>
    <t>10.2.6</t>
  </si>
  <si>
    <t>314-102-0101</t>
  </si>
  <si>
    <t>Краны на автомобильном ходу максимальной грузоподъёмностью 10 т</t>
  </si>
  <si>
    <t>10.2.7</t>
  </si>
  <si>
    <t>10.2.8</t>
  </si>
  <si>
    <t>331-101-0101</t>
  </si>
  <si>
    <t>Автомобили бортовые грузоподъёмностью до 5 т</t>
  </si>
  <si>
    <t>11</t>
  </si>
  <si>
    <t>Трубопроводы в непроходном канале при условном давлении 2,5 МПа, температуре до 300°С диаметром труб до 300 мм. Прокладка</t>
  </si>
  <si>
    <t>11.1</t>
  </si>
  <si>
    <t>11.1.1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</si>
  <si>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</si>
  <si>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</si>
  <si>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</si>
  <si>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</si>
  <si>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</si>
  <si>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</si>
  <si>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</si>
  <si>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</si>
  <si>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</si>
  <si>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11.3</t>
  </si>
  <si>
    <t>11.3.1</t>
  </si>
  <si>
    <t>216-102-0401</t>
  </si>
  <si>
    <t>Известь хлорная ГОСТ 1692-85 марки А</t>
  </si>
  <si>
    <t>т</t>
  </si>
  <si>
    <t>11.3.2</t>
  </si>
  <si>
    <t>217-603-0104</t>
  </si>
  <si>
    <t>Вода техническая</t>
  </si>
  <si>
    <r>
      <t>м</t>
    </r>
    <r>
      <rPr>
        <vertAlign val="superscript"/>
        <sz val="9"/>
        <color rgb="FF000080"/>
        <rFont val="Times New Roman Cyr"/>
        <charset val="204"/>
      </rPr>
      <t>3</t>
    </r>
  </si>
  <si>
    <t>11.3.3</t>
  </si>
  <si>
    <t>217-302-0105</t>
  </si>
  <si>
    <t>Электрод типа Э42А, Э46А, Э50А ГОСТ 9467-75, марки УОНИ-13/45 диаметром 4 мм</t>
  </si>
  <si>
    <t>кг</t>
  </si>
  <si>
    <t>12</t>
  </si>
  <si>
    <r>
      <t xml:space="preserve">241-102-0177
</t>
    </r>
    <r>
      <rPr>
        <b/>
        <i/>
        <sz val="7.5"/>
        <rFont val="Times New Roman Cyr"/>
        <family val="1"/>
        <charset val="204"/>
      </rPr>
      <t>РСНБ РК 2022</t>
    </r>
  </si>
  <si>
    <t>Труба стальная электросварная прямошовная диаметром от 15 до 114 мм ГОСТ 10705-80 размерами 108х4,0 мм</t>
  </si>
  <si>
    <t>м</t>
  </si>
  <si>
    <t>13</t>
  </si>
  <si>
    <r>
      <t xml:space="preserve">241-113-0117
</t>
    </r>
    <r>
      <rPr>
        <b/>
        <i/>
        <sz val="7.5"/>
        <rFont val="Times New Roman Cyr"/>
        <family val="1"/>
        <charset val="204"/>
      </rPr>
      <t>РСНБ РК 2022</t>
    </r>
  </si>
  <si>
    <t>Тройник приварной бесшовный равнопроходной ГОСТ 17380-2001 (ГОСТ 17376-2001) размерами 108х4,0 мм</t>
  </si>
  <si>
    <t>шт.</t>
  </si>
  <si>
    <t>14</t>
  </si>
  <si>
    <r>
      <t xml:space="preserve">241-112-0147
</t>
    </r>
    <r>
      <rPr>
        <b/>
        <i/>
        <sz val="7.5"/>
        <rFont val="Times New Roman Cyr"/>
        <family val="1"/>
        <charset val="204"/>
      </rPr>
      <t>РСНБ РК 2022</t>
    </r>
  </si>
  <si>
    <t>Отвод бесшовный приварной крутоизогнутый 90°, наружным диаметром от 15 до 114 мм ГОСТ 17380-2001 (ГОСТ 17375-2001) размерами 108х4,0 мм</t>
  </si>
  <si>
    <t>15</t>
  </si>
  <si>
    <r>
      <t xml:space="preserve">1126-0101-2201
</t>
    </r>
    <r>
      <rPr>
        <b/>
        <i/>
        <sz val="7.5"/>
        <rFont val="Times New Roman Cyr"/>
        <family val="1"/>
        <charset val="204"/>
      </rPr>
      <t>РСНБ РК 2022 Кзтр и Кэм=1,08 Изм. и доп. вып. 32</t>
    </r>
  </si>
  <si>
    <t>Поверхности трубопроводов. Изоляция штучными полуцилиндрами и сегментами из пенополиуретана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</si>
  <si>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изоляции</t>
    </r>
  </si>
  <si>
    <t>1. Нанесение клея для крепления изделий</t>
  </si>
  <si>
    <t>2. Установка изделий с вырезами и подгонкой по месту</t>
  </si>
  <si>
    <t>3. Крепление изделий бандажами или проволочными кольцами</t>
  </si>
  <si>
    <t>4. Изготовление и установка диафрагм, бандажей, пряжек</t>
  </si>
  <si>
    <t>15.1</t>
  </si>
  <si>
    <t>15.1.1</t>
  </si>
  <si>
    <t>003-0131</t>
  </si>
  <si>
    <t>Затраты труда рабочих (средний разряд работы 3,1). Работы отделочные и изоляционные</t>
  </si>
  <si>
    <t>15.2</t>
  </si>
  <si>
    <t>15.2.1</t>
  </si>
  <si>
    <t>324-106-0401</t>
  </si>
  <si>
    <t>Установки для изготовления бандажей, диафрагм, пряжек</t>
  </si>
  <si>
    <t>15.2.2</t>
  </si>
  <si>
    <t>15.3</t>
  </si>
  <si>
    <t>15.3.1</t>
  </si>
  <si>
    <t>214-301-0205</t>
  </si>
  <si>
    <t>Лист алюминиевый ГОСТ 21631-76 марка АД1Н, толщиной 1 мм</t>
  </si>
  <si>
    <t>15.3.2</t>
  </si>
  <si>
    <t>214-105-0103</t>
  </si>
  <si>
    <t>Прокат листовой оцинкованный углеродистый ГОСТ 14918-2020 толщиной от 0,8 до 1,2 мм</t>
  </si>
  <si>
    <t>15.3.3</t>
  </si>
  <si>
    <t>217-102-0104</t>
  </si>
  <si>
    <t>Винт ГОСТ ISO 8992-2015 самонарезающий оцинкованный</t>
  </si>
  <si>
    <t>15.3.4</t>
  </si>
  <si>
    <t>217-701-0214</t>
  </si>
  <si>
    <t>Клей резиновый</t>
  </si>
  <si>
    <t>15.3.5</t>
  </si>
  <si>
    <t>214-406-0101</t>
  </si>
  <si>
    <t>Лента стальная упаковочная, мягкая, нормальной точности 0,7х20-50 мм ГОСТ 3560-73</t>
  </si>
  <si>
    <t>16</t>
  </si>
  <si>
    <r>
      <t xml:space="preserve">234-102-0203
</t>
    </r>
    <r>
      <rPr>
        <b/>
        <i/>
        <sz val="7.5"/>
        <rFont val="Times New Roman Cyr"/>
        <family val="1"/>
        <charset val="204"/>
      </rPr>
      <t>РСНБ РК 2022</t>
    </r>
  </si>
  <si>
    <r>
      <t>Плита теплоизоляционная из экструзионного пенополистирола ГОСТ 32310-2012 без антипирена плотностью от 35 кг/м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до 39 кг/м</t>
    </r>
    <r>
      <rPr>
        <b/>
        <vertAlign val="superscript"/>
        <sz val="10"/>
        <rFont val="Times New Roman Cyr"/>
        <family val="1"/>
        <charset val="204"/>
      </rPr>
      <t>3</t>
    </r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</si>
  <si>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</si>
  <si>
    <t>17</t>
  </si>
  <si>
    <r>
      <t xml:space="preserve">241-216-0203
</t>
    </r>
    <r>
      <rPr>
        <b/>
        <i/>
        <sz val="7.5"/>
        <rFont val="Times New Roman Cyr"/>
        <family val="1"/>
        <charset val="204"/>
      </rPr>
      <t>РСНБ РК 2022</t>
    </r>
  </si>
  <si>
    <t>Хомут для крепления труб с уплотнительной резинкой диаметром 100 мм</t>
  </si>
  <si>
    <t>18</t>
  </si>
  <si>
    <r>
      <t xml:space="preserve">1107-0601-0102
</t>
    </r>
    <r>
      <rPr>
        <b/>
        <i/>
        <sz val="7.5"/>
        <rFont val="Times New Roman Cyr"/>
        <family val="1"/>
        <charset val="204"/>
      </rPr>
      <t>РСНБ РК 2022 Кзтр и Кэм=1,08 Изм. и доп. вып. 28</t>
    </r>
  </si>
  <si>
    <t>Каналы непроходные одноячейковые, собираемые из верхних и нижних лотковых элементов.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</si>
  <si>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сборных конструкций</t>
    </r>
  </si>
  <si>
    <t>1. Установка сборных лотковых элементов, плит и опорных подушек</t>
  </si>
  <si>
    <t>2. Заполнение цементным раствором вертикальных стыков между лотковыми элементами с устройством и разборкой опалубки</t>
  </si>
  <si>
    <t>3. Покрытие наружных поверхностей каналов битумом за 2 раза</t>
  </si>
  <si>
    <t>4. Установка монтажных изделий в местах стыкования лотков с окраской их лаком</t>
  </si>
  <si>
    <t>18.1</t>
  </si>
  <si>
    <t>18.1.1</t>
  </si>
  <si>
    <t>002-0141</t>
  </si>
  <si>
    <t>Затраты труда рабочих (средний разряд работы 4,1). Работы по устройству несущих и ограждающих конструкций</t>
  </si>
  <si>
    <t>18.2</t>
  </si>
  <si>
    <t>18.2.1</t>
  </si>
  <si>
    <t>314-104-0101</t>
  </si>
  <si>
    <t>Краны на гусеничном ходу максимальной грузоподъёмностью до 16 т</t>
  </si>
  <si>
    <t>18.2.2</t>
  </si>
  <si>
    <t>321-201-0101</t>
  </si>
  <si>
    <t>Котлы битумные передвижные, 400 л</t>
  </si>
  <si>
    <t>18.2.3</t>
  </si>
  <si>
    <t>315-103-0501</t>
  </si>
  <si>
    <t>Установки постоянного тока для ручной дуговой сварки</t>
  </si>
  <si>
    <t>18.2.4</t>
  </si>
  <si>
    <t>18.2.5</t>
  </si>
  <si>
    <t>18.3</t>
  </si>
  <si>
    <t>18.3.1</t>
  </si>
  <si>
    <t>212-401-0104</t>
  </si>
  <si>
    <t>Раствор кладочный цементный ГОСТ 28013-98 марки М100</t>
  </si>
  <si>
    <t>18.3.2</t>
  </si>
  <si>
    <t>222-509-1006</t>
  </si>
  <si>
    <t>Закладные детали и детали крепления ГОСТ 23118-2012 массой не более 50 кг с преобладанием профильного проката, с отверстиями и без отверстий, соединяемые на сварке</t>
  </si>
  <si>
    <t>18.3.3</t>
  </si>
  <si>
    <t>215-204-0403</t>
  </si>
  <si>
    <t>Доска обрезная хвойных пород длиной до 6,5 м, шириной от 75 мм до 150 мм, толщиной от 32 мм до 40 мм ГОСТ 8486-86 сорт 3</t>
  </si>
  <si>
    <t>18.3.4</t>
  </si>
  <si>
    <t>216-201-0501</t>
  </si>
  <si>
    <t>Битум нефтяной строительный изоляционный ГОСТ 9812-74 марки БНИ IV</t>
  </si>
  <si>
    <t>18.3.5</t>
  </si>
  <si>
    <t>217-301-0105</t>
  </si>
  <si>
    <t>Электрод типа Э38, Э42, Э46, Э50 ГОСТ 9467-75, марки АНО-4 диаметром 4 мм</t>
  </si>
  <si>
    <t>18.3.6</t>
  </si>
  <si>
    <t>217-108-0101</t>
  </si>
  <si>
    <t>Гвоздь ГОСТ 283-75 строительный</t>
  </si>
  <si>
    <t>18.3.7</t>
  </si>
  <si>
    <t>236-201-0203</t>
  </si>
  <si>
    <t>Лак сополимеро-винилхлоридный ГОСТ Р 52165-2003 с винилацетатом для грунтования бетонных и минеральных поверхностей ВИНИКОР-63</t>
  </si>
  <si>
    <t>18.3.8</t>
  </si>
  <si>
    <t>217-606-0101</t>
  </si>
  <si>
    <t>Топливо дизельное</t>
  </si>
  <si>
    <t>19</t>
  </si>
  <si>
    <r>
      <t xml:space="preserve">225-203-0103
</t>
    </r>
    <r>
      <rPr>
        <b/>
        <i/>
        <sz val="7.5"/>
        <rFont val="Times New Roman Cyr"/>
        <family val="1"/>
        <charset val="204"/>
      </rPr>
      <t>РСНБ РК 2022</t>
    </r>
  </si>
  <si>
    <r>
      <t>Лотки теплотрасс с расчетной нагрузкой 8 тс/м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, объемом до 1 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ГОСТ 13015-2012</t>
    </r>
  </si>
  <si>
    <t>20</t>
  </si>
  <si>
    <r>
      <t xml:space="preserve">225-202-1104
</t>
    </r>
    <r>
      <rPr>
        <b/>
        <i/>
        <sz val="7.5"/>
        <rFont val="Times New Roman Cyr"/>
        <family val="1"/>
        <charset val="204"/>
      </rPr>
      <t>РСНБ РК 2022</t>
    </r>
  </si>
  <si>
    <r>
      <t>Плита перекрытия лотков под расчетную нагрузку 8 тс/м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ГОСТ 13015-2012</t>
    </r>
  </si>
  <si>
    <t>21</t>
  </si>
  <si>
    <r>
      <t xml:space="preserve">1126-0301-0202
</t>
    </r>
    <r>
      <rPr>
        <b/>
        <i/>
        <sz val="7.5"/>
        <rFont val="Times New Roman Cyr"/>
        <family val="1"/>
        <charset val="204"/>
      </rPr>
      <t>РСНБ РК 2022 Кзтр и Кэм=1,08 Изм. и доп. вып. 32</t>
    </r>
  </si>
  <si>
    <t>Поверхность изоляции трубопроводов. Покрытие сталью оцинкованной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</si>
  <si>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поверхности покрытия изоляции</t>
    </r>
  </si>
  <si>
    <t>1. Изготовление деталей покрытия изоляции</t>
  </si>
  <si>
    <t>2. Установка покрытий на изолированную поверхность с подгонкой и вырезами по месту</t>
  </si>
  <si>
    <t>3. Крепление покрытий</t>
  </si>
  <si>
    <t>21.1</t>
  </si>
  <si>
    <t>21.1.1</t>
  </si>
  <si>
    <t>003-0141</t>
  </si>
  <si>
    <t>Затраты труда рабочих (средний разряд работы 4,1). Работы отделочные и изоляционные</t>
  </si>
  <si>
    <t>21.2</t>
  </si>
  <si>
    <t>21.2.1</t>
  </si>
  <si>
    <t>21.2.2</t>
  </si>
  <si>
    <t>324-106-0501</t>
  </si>
  <si>
    <t>Установки для заготовки защитных покрытий тепловой изоляции</t>
  </si>
  <si>
    <t>21.2.3</t>
  </si>
  <si>
    <t>21.3</t>
  </si>
  <si>
    <t>21.3.1</t>
  </si>
  <si>
    <t>21.3.2</t>
  </si>
  <si>
    <t>22</t>
  </si>
  <si>
    <r>
      <t xml:space="preserve">214-105-0102
</t>
    </r>
    <r>
      <rPr>
        <b/>
        <i/>
        <sz val="7.5"/>
        <rFont val="Times New Roman Cyr"/>
        <family val="1"/>
        <charset val="204"/>
      </rPr>
      <t>РСНБ РК 2022</t>
    </r>
  </si>
  <si>
    <t>Прокат листовой оцинкованный углеродистый ГОСТ 14918-2020 толщиной от 0,5 до 0,75 мм</t>
  </si>
  <si>
    <t>23</t>
  </si>
  <si>
    <r>
      <t xml:space="preserve">214-209-0205
</t>
    </r>
    <r>
      <rPr>
        <b/>
        <i/>
        <sz val="7.5"/>
        <rFont val="Times New Roman Cyr"/>
        <family val="1"/>
        <charset val="204"/>
      </rPr>
      <t>РСНБ РК 2022</t>
    </r>
  </si>
  <si>
    <t>Проволока стальная термически обработанная, оцинкованная ГОСТ 3282-74 диаметром 1,2 мм</t>
  </si>
  <si>
    <t>Сметная прибыль (по смете)</t>
  </si>
  <si>
    <t>ИТОГО С НАКЛАДНЫМИ РАСХОДАМИ</t>
  </si>
  <si>
    <t>Накладные расходы (по смете)</t>
  </si>
  <si>
    <t>ИТОГО ПРЯМЫЕ ЗАТРАТЫ (по смете)</t>
  </si>
  <si>
    <t>Затраты труда рабочих</t>
  </si>
  <si>
    <t>ИТОГО ТРАНСПОРТНЫЕ РАСХОДЫ (ПО СМЕТЕ)</t>
  </si>
  <si>
    <r>
      <t xml:space="preserve">411-102-0205
</t>
    </r>
    <r>
      <rPr>
        <i/>
        <sz val="7.5"/>
        <color rgb="FF333333"/>
        <rFont val="Times New Roman"/>
        <family val="1"/>
        <charset val="204"/>
      </rPr>
      <t>РСНБ РК 2022</t>
    </r>
  </si>
  <si>
    <t>ТРАНСПОРТНЫЕ РАСХОДЫ</t>
  </si>
  <si>
    <t>ИТОГО СТРОИТЕЛЬНЫЕ МАТЕРИАЛЫ И КОНСТРУКЦИИ (ПО СМЕТЕ)</t>
  </si>
  <si>
    <r>
      <t>м</t>
    </r>
    <r>
      <rPr>
        <vertAlign val="superscript"/>
        <sz val="10"/>
        <color rgb="FF808080"/>
        <rFont val="Times New Roman"/>
        <family val="1"/>
        <charset val="204"/>
      </rPr>
      <t>3</t>
    </r>
  </si>
  <si>
    <r>
      <t>м</t>
    </r>
    <r>
      <rPr>
        <vertAlign val="superscript"/>
        <sz val="10"/>
        <color rgb="FF333333"/>
        <rFont val="Times New Roman"/>
        <family val="1"/>
        <charset val="204"/>
      </rPr>
      <t>3</t>
    </r>
  </si>
  <si>
    <t>Щебень из плотных горных пород для строительных работ М1000 СТ РК 1284-2004 фракция 40-80 (70) мм</t>
  </si>
  <si>
    <t>211-201-0607</t>
  </si>
  <si>
    <t>26</t>
  </si>
  <si>
    <t>25</t>
  </si>
  <si>
    <t>24</t>
  </si>
  <si>
    <t>214-209-0205</t>
  </si>
  <si>
    <t>в т.ч. № п.п. сметы:</t>
  </si>
  <si>
    <t>241-113-0117</t>
  </si>
  <si>
    <t>241-112-0147</t>
  </si>
  <si>
    <r>
      <t xml:space="preserve">241-216-0203
</t>
    </r>
    <r>
      <rPr>
        <i/>
        <sz val="7.5"/>
        <color rgb="FF333333"/>
        <rFont val="Times New Roman"/>
        <family val="1"/>
        <charset val="204"/>
      </rPr>
      <t>РСНБ РК 2022</t>
    </r>
  </si>
  <si>
    <t>СТРОИТЕЛЬНЫЕ МАТЕРИАЛЫ И КОНСТРУКЦИИ (ЗАТРАТ 6,2016% ПРИ ПОРОГЕ 5%)</t>
  </si>
  <si>
    <r>
      <t>Плита перекрытия лотков под расчетную нагрузку 8 тс/м</t>
    </r>
    <r>
      <rPr>
        <vertAlign val="superscript"/>
        <sz val="10"/>
        <color rgb="FF333333"/>
        <rFont val="Times New Roman"/>
        <family val="1"/>
        <charset val="204"/>
      </rPr>
      <t>2</t>
    </r>
    <r>
      <rPr>
        <sz val="10"/>
        <color rgb="FF333333"/>
        <rFont val="Times New Roman"/>
        <family val="1"/>
        <charset val="204"/>
      </rPr>
      <t xml:space="preserve"> ГОСТ 13015-2012</t>
    </r>
  </si>
  <si>
    <t>225-202-1104</t>
  </si>
  <si>
    <r>
      <t>Лотки теплотрасс с расчетной нагрузкой 8 тс/м</t>
    </r>
    <r>
      <rPr>
        <vertAlign val="superscript"/>
        <sz val="10"/>
        <color rgb="FF333333"/>
        <rFont val="Times New Roman"/>
        <family val="1"/>
        <charset val="204"/>
      </rPr>
      <t>2</t>
    </r>
    <r>
      <rPr>
        <sz val="10"/>
        <color rgb="FF333333"/>
        <rFont val="Times New Roman"/>
        <family val="1"/>
        <charset val="204"/>
      </rPr>
      <t>, объемом до 1 м</t>
    </r>
    <r>
      <rPr>
        <vertAlign val="superscript"/>
        <sz val="10"/>
        <color rgb="FF333333"/>
        <rFont val="Times New Roman"/>
        <family val="1"/>
        <charset val="204"/>
      </rPr>
      <t>3</t>
    </r>
    <r>
      <rPr>
        <sz val="10"/>
        <color rgb="FF333333"/>
        <rFont val="Times New Roman"/>
        <family val="1"/>
        <charset val="204"/>
      </rPr>
      <t xml:space="preserve"> ГОСТ 13015-2012</t>
    </r>
  </si>
  <si>
    <t>225-203-0103</t>
  </si>
  <si>
    <t>СТРОИТЕЛЬНЫЕ МАТЕРИАЛЫ И КОНСТРУКЦИИ (ЗАТРАТ 14,1821% ПРИ ПОРОГЕ 15%)</t>
  </si>
  <si>
    <t>214-105-0102</t>
  </si>
  <si>
    <r>
      <t>Плита теплоизоляционная из экструзионного пенополистирола ГОСТ 32310-2012 без антипирена плотностью от 35 кг/м</t>
    </r>
    <r>
      <rPr>
        <vertAlign val="superscript"/>
        <sz val="10"/>
        <color rgb="FF333333"/>
        <rFont val="Times New Roman"/>
        <family val="1"/>
        <charset val="204"/>
      </rPr>
      <t>3</t>
    </r>
    <r>
      <rPr>
        <sz val="10"/>
        <color rgb="FF333333"/>
        <rFont val="Times New Roman"/>
        <family val="1"/>
        <charset val="204"/>
      </rPr>
      <t xml:space="preserve"> до 39 кг/м</t>
    </r>
    <r>
      <rPr>
        <vertAlign val="superscript"/>
        <sz val="10"/>
        <color rgb="FF333333"/>
        <rFont val="Times New Roman"/>
        <family val="1"/>
        <charset val="204"/>
      </rPr>
      <t>3</t>
    </r>
  </si>
  <si>
    <t>234-102-0203</t>
  </si>
  <si>
    <t>241-102-0177</t>
  </si>
  <si>
    <t>СТРОИТЕЛЬНЫЕ МАТЕРИАЛЫ И КОНСТРУКЦИИ (ЗАТРАТ 79,6164% ПРИ ПОРОГЕ 80%)</t>
  </si>
  <si>
    <t>СТРОИТЕЛЬНЫЕ МАТЕРИАЛЫ И КОНСТРУКЦИИ</t>
  </si>
  <si>
    <t>В Т.Ч. ЗАРАБОТНАЯ ПЛАТА МАШИНИСТОВ:</t>
  </si>
  <si>
    <t>ИТОГО СТРОИТЕЛЬНЫЕ МАШИНЫ И МЕХАНИЗМЫ (ПО СМЕТЕ)</t>
  </si>
  <si>
    <r>
      <t>Экскаваторы одноковшовые дизельные на гусеничном ходу ковш свыше 0,5 до 0,65 м</t>
    </r>
    <r>
      <rPr>
        <vertAlign val="superscript"/>
        <sz val="10"/>
        <color rgb="FF333333"/>
        <rFont val="Times New Roman"/>
        <family val="1"/>
        <charset val="204"/>
      </rPr>
      <t>3</t>
    </r>
    <r>
      <rPr>
        <sz val="10"/>
        <color rgb="FF333333"/>
        <rFont val="Times New Roman"/>
        <family val="1"/>
        <charset val="204"/>
      </rPr>
      <t>, масса свыше 10 до 13 т</t>
    </r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</si>
  <si>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10"/>
        <color rgb="FF333333"/>
        <rFont val="Times New Roman"/>
        <family val="1"/>
        <charset val="204"/>
      </rPr>
      <t>3</t>
    </r>
    <r>
      <rPr>
        <sz val="10"/>
        <color rgb="FF333333"/>
        <rFont val="Times New Roman"/>
        <family val="1"/>
        <charset val="204"/>
      </rPr>
      <t>/мин</t>
    </r>
  </si>
  <si>
    <t>СТРОИТЕЛЬНЫЕ МАШИНЫ И МЕХАНИЗМЫ (ЗАТРАТ 15,6792% ПРИ ПОРОГЕ 5%)</t>
  </si>
  <si>
    <t>СТРОИТЕЛЬНЫЕ МАШИНЫ И МЕХАНИЗМЫ (ЗАТРАТ 15,5048% ПРИ ПОРОГЕ 15%)</t>
  </si>
  <si>
    <r>
      <t>Агрегаты наполнительно-опрессовочные до 70 м</t>
    </r>
    <r>
      <rPr>
        <vertAlign val="superscript"/>
        <sz val="10"/>
        <color rgb="FF333333"/>
        <rFont val="Times New Roman"/>
        <family val="1"/>
        <charset val="204"/>
      </rPr>
      <t>3</t>
    </r>
    <r>
      <rPr>
        <sz val="10"/>
        <color rgb="FF333333"/>
        <rFont val="Times New Roman"/>
        <family val="1"/>
        <charset val="204"/>
      </rPr>
      <t>/ч</t>
    </r>
  </si>
  <si>
    <t>СТРОИТЕЛЬНЫЕ МАШИНЫ И МЕХАНИЗМЫ (ЗАТРАТ 68,816% ПРИ ПОРОГЕ 80%)</t>
  </si>
  <si>
    <t>СТРОИТЕЛЬНЫЕ МАШИНЫ И МЕХАНИЗМЫ</t>
  </si>
  <si>
    <t>ИТОГО ТРУДОВЫЕ РЕСУРСЫ (ПО СМЕТЕ)</t>
  </si>
  <si>
    <t>чел-ч</t>
  </si>
  <si>
    <t>(675537,91)</t>
  </si>
  <si>
    <t>Затраты труда машинистов</t>
  </si>
  <si>
    <t>АВС 000003</t>
  </si>
  <si>
    <t>ТРУДОВЫЕ РЕСУРСЫ</t>
  </si>
  <si>
    <t>ИТОГО ЗАТРАТЫ ТРУДА ПО СПЕЦИАЛЬНОСТЯМ (ПО СМЕТЕ)</t>
  </si>
  <si>
    <t>ЗАТРАТЫ ТРУДА ПО СПЕЦИАЛЬНОСТЯМ</t>
  </si>
  <si>
    <t>общая</t>
  </si>
  <si>
    <t>на единицу</t>
  </si>
  <si>
    <t>Количество единиц</t>
  </si>
  <si>
    <t>Наименование ресурсов, оборудования, конструкций, изделий и  деталей</t>
  </si>
  <si>
    <t>Шифр ресурсов</t>
  </si>
  <si>
    <t>№ п/п</t>
  </si>
  <si>
    <t>Составлен 3 квартал 2024г.</t>
  </si>
  <si>
    <t>на</t>
  </si>
  <si>
    <t>(локальная смета)</t>
  </si>
  <si>
    <t>№ 6-1-1-1</t>
  </si>
  <si>
    <t xml:space="preserve"> ЛОКАЛЬНЫЙ   РЕСУРСНЫЙ   СМЕТНЫЙ   РАСЧЕТ</t>
  </si>
  <si>
    <t>Объект номер -</t>
  </si>
  <si>
    <t>Форма 4А АВС-4</t>
  </si>
  <si>
    <t>К'*</t>
  </si>
  <si>
    <t>28</t>
  </si>
  <si>
    <t>С1214-209-205'2,2''Проволока стальная термически обработанная, оцинкованная ГОСТ 3282-74 диаметром 1,2 мм'кг*</t>
  </si>
  <si>
    <t>27</t>
  </si>
  <si>
    <t>С1214-105-0102'4,13.0,001.2,5.1,25.85''Прокат листовой оцинкованный углеродистый ГОСТ 14918-2020 толщиной от 0,5 до 0,75 мм'т'1*</t>
  </si>
  <si>
    <r>
      <t>Е11-260301-0202(РС279797)(РС295879)(РС279796)'2,5.1,25.85''Поверхность изоляции трубопроводов. Покрытие сталью оцинкованной'м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поверхности покрытия изоляции*</t>
    </r>
  </si>
  <si>
    <r>
      <t>С1225-202-1104'40.0,04''Плита перекрытия лотков под расчетную нагрузку 8 тс/м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 xml:space="preserve"> ГОСТ 13015-2012'м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</si>
  <si>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С1225-203-0103'0,041.40''Лотки теплотрасс с расчетной нагрузкой 8 тс/м</t>
    </r>
    <r>
      <rPr>
        <vertAlign val="superscript"/>
        <sz val="10"/>
        <rFont val="Courier New"/>
        <family val="3"/>
        <charset val="204"/>
      </rPr>
      <t>2</t>
    </r>
    <r>
      <rPr>
        <sz val="10"/>
        <rFont val="Courier New"/>
        <family val="3"/>
        <charset val="204"/>
      </rPr>
      <t>, объемом до 1 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ГОСТ 13015-2012'м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</si>
  <si>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Е11-070601-0102(РС295549)'0,041.40+40.0,04''Каналы непроходные одноячейковые, собираемые из верхних и нижних лотковых элементов. Устройство'м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сборных конструкций*</t>
    </r>
  </si>
  <si>
    <t>С1241-216-203'780''Хомут для крепления труб с уплотнительной резинкой диаметром 100 мм'шт.*</t>
  </si>
  <si>
    <r>
      <t>С1234-102-0203'1,1.11,43''Плита теплоизоляционная из экструзионного пенополистирола ГОСТ 32310-2012 без антипирена плотностью от 35 кг/м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до 39 кг/м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*</t>
    </r>
  </si>
  <si>
    <r>
      <t>Е11-260101-2201(РС295724)'11,43''Поверхности трубопроводов. Изоляция штучными полуцилиндрами и сегментами из пенополиуретана'м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изоляции*</t>
    </r>
  </si>
  <si>
    <t>С1241-112-147'10''Отвод бесшовный приварной крутоизогнутый 90°, наружным диаметром от 15 до 114 мм ГОСТ 17380-2001 (ГОСТ 17375-2001) размерами 108х4,0 мм'шт.*</t>
  </si>
  <si>
    <t>С1241-113-0117'6''Тройник приварной бесшовный равнопроходной ГОСТ 17380-2001 (ГОСТ 17376-2001) размерами 108х4,0 мм'шт.*</t>
  </si>
  <si>
    <t>С1241-102-0177'600''Труба стальная электросварная прямошовная диаметром от 15 до 114 мм ГОСТ 10705-80 размерами 108х4,0 мм'м*</t>
  </si>
  <si>
    <t>Е11-240101-0501(РС130740)(РС130741)(РС295990)(РС296021)(РС296026)(РС296052)'600.0,001''Трубопроводы в непроходном канале при условном давлении 2,5 МПа, температуре до 300°С диаметром труб до 300 мм. Прокладка'км трубопровода*</t>
  </si>
  <si>
    <t>Е11-240101-0501(Н5.0,6)(Н52.0,6)(Н53.0)'600.0,001''Трубопроводы в непроходном канале при условном давлении 2,5 МПа, температуре до 300°С диаметром труб до 300 мм. #Коэффициент 0,6 к нормам затрат труда, времени эксплуатации машин (включая затраты труда рабочих, обслуживающих машины). Демонтаж наружных сетей водопровода, канализации, теплоснабжения и газоснабжения. ЭСН РК 8.04-01-2022, п. 3.17, таблица 1'км трубопровода''*</t>
  </si>
  <si>
    <t>П2 Строительно-монтажные работы*</t>
  </si>
  <si>
    <r>
      <t>Е11-010201-0501'16,19.0,3''Грунт 1, 2 группы. Уплотнение пневматическими трамбовками'м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уплотненного грунта*</t>
    </r>
  </si>
  <si>
    <r>
      <t>Е11-010104-0508(Н5.3)(Н52.3)(Н53.3) #К=3'16,19.0,3''Траншеи и котлованы. Засыпка бульдозерами мощностью 96 кВт (130 л с), добавлять на каждые последующие 5 м перемещения грунта. Группа грунтов 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</si>
  <si>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r>
      <t>Е11-010104-0502'16,19.0,3''Траншеи и котлованы. Засыпка бульдозерами мощностью 96 кВт (130 л с) при перемещении грунта до 5 м. Группа грунтов 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</si>
  <si>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t>С3411-102-0205'16,19.0,7.1,75.5''Перевозка строительных грузов бортовыми автомобилями вне населенных пунктов. Грузоподъемность свыше 5 до 10 т. Расстояние перевозки 5 км'т·км*</t>
  </si>
  <si>
    <r>
      <t>Е11-010102-0380'16,19.0,7''Грунты 2 группы в траншеях. Разработка с погрузкой на автомобили-самосвалы экскаваторами "Обратная лопата" с ковшом вместимостью 0,65 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>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</si>
  <si>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r>
      <t>Е11-010102-0602'16,19.0,3''Грунты 2-3 группы. Работа на отвале'м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</si>
  <si>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r>
      <t>Е11-010205-0302(П-1101184)'16,19.0,03.0,3''Грунты 2 группы. Разработка вручную в траншеях глубиной до 2 м без креплений с откосами. #Доработка вручную, зачистка дна и стенок с выкидкой грунта в котлованах и траншеях, разработанных механизированным способом, применен коэффициент к затратам труда - 1,2'м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</si>
  <si>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r>
      <t>Е11-010104-0210'16,19.0,97.0,3''Грунты 2 группы. Разработка бульдозерами мощностью 96 кВт (130 л с). Добавлять на каждые последующие 10 м перемещения грунта'м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</si>
  <si>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r>
      <t>Е11-010104-0202'16,19.0,97.0,3''Грунты 2 группы. Разработка бульдозерами мощностью 96 кВт (130 л с) при перемещении грунта до 10 м'м</t>
    </r>
    <r>
      <rPr>
        <vertAlign val="superscript"/>
        <sz val="10"/>
        <rFont val="Courier New"/>
        <family val="3"/>
        <charset val="204"/>
      </rPr>
      <t>3</t>
    </r>
    <r>
      <rPr>
        <sz val="10"/>
        <rFont val="Courier New"/>
        <family val="3"/>
        <charset val="204"/>
      </rPr>
      <t xml:space="preserve"> грунта*</t>
    </r>
  </si>
  <si>
    <t>П2 Земляные работы*</t>
  </si>
  <si>
    <t>Ю''ст.Ганюшкино'2024.4'1033-7'Система теплоснабжение-600 п.м''6'6-1-1-1'Ремонт системы теплоснабжения'ДА''3 квартал 2024г.*</t>
  </si>
  <si>
    <t>Э72000'Q9А0Ж5'Ц8Н2МШ1В1Х+РБД''6'''''*</t>
  </si>
  <si>
    <r>
      <t xml:space="preserve">Строка данных АВС   </t>
    </r>
    <r>
      <rPr>
        <sz val="9"/>
        <color rgb="FF808080"/>
        <rFont val="Times New Roman"/>
        <family val="1"/>
        <charset val="204"/>
      </rPr>
      <t>(Номер строки текстового фрагмента.)</t>
    </r>
  </si>
  <si>
    <t>№</t>
  </si>
  <si>
    <t>ИСХОДНЫЕ ДАННЫЕ : Э72000</t>
  </si>
  <si>
    <t xml:space="preserve">Форма 1 </t>
  </si>
  <si>
    <t>Заказчик</t>
  </si>
  <si>
    <r>
      <t xml:space="preserve">  </t>
    </r>
    <r>
      <rPr>
        <b/>
        <sz val="10"/>
        <rFont val="Times New Roman Cyr"/>
        <family val="1"/>
        <charset val="204"/>
      </rPr>
      <t>Утвержден</t>
    </r>
  </si>
  <si>
    <t>Сметный расчет стоимости строительства в сумме</t>
  </si>
  <si>
    <t>тыс.тнг.</t>
  </si>
  <si>
    <t>в том числе:</t>
  </si>
  <si>
    <t>налог на добавленную стоимость</t>
  </si>
  <si>
    <t>(ссылка на документ об утверждении)</t>
  </si>
  <si>
    <t>"___" __________ 20___г.</t>
  </si>
  <si>
    <t>СВОДНЫЙ СМЕТНЫЙ РАСЧЕТ СТОИМОСТИ СТРОИТЕЛЬСТВА</t>
  </si>
  <si>
    <t>(наименование стройки)</t>
  </si>
  <si>
    <t>№
п/п</t>
  </si>
  <si>
    <t>Номера смет и расчетов, иные документы</t>
  </si>
  <si>
    <t>Наименование глав, объектов, работ и затрат</t>
  </si>
  <si>
    <t>Сметная стоимость, тыс. тенге</t>
  </si>
  <si>
    <t>Общая сметная стоимость, 
тыс. тенге</t>
  </si>
  <si>
    <t>Строительно-монтажных работ</t>
  </si>
  <si>
    <t>Оборудования, мебели и инвентаря</t>
  </si>
  <si>
    <t>Прочих работ и затрат</t>
  </si>
  <si>
    <t>Глава 6. Наружные сети и сооружения водоснабжения, канализации, теплоснабжения и газоснабжения</t>
  </si>
  <si>
    <t>--</t>
  </si>
  <si>
    <t>Всего по главе</t>
  </si>
  <si>
    <t>ИТОГО ПО ГЛАВАМ 1-7</t>
  </si>
  <si>
    <t>Глава 8. Затраты на организацию и управление строительством</t>
  </si>
  <si>
    <t>НДЦС РК 8.04-09-2022, табл. 1, п. 2.41</t>
  </si>
  <si>
    <t>Затраты на организацию и управление строительно-монтажными работами по стройке в целом (общеплощадочные затраты) 5,3%</t>
  </si>
  <si>
    <t>Итого по главе 8</t>
  </si>
  <si>
    <t>ИТОГО ПО ГЛАВАМ 1-8</t>
  </si>
  <si>
    <t>НДЦС РК 8.01-08-2022 п.8.2.65.2</t>
  </si>
  <si>
    <t>Сметная прибыль 5%</t>
  </si>
  <si>
    <t>НДЦС РК 8.01-08-2022, п.8.2.66.4 а)</t>
  </si>
  <si>
    <t>Непредвиденные работы и затраты-3%</t>
  </si>
  <si>
    <t>ИТОГО СМЕТНАЯ СТОИМОСТЬ</t>
  </si>
  <si>
    <t>ИТОГО ПО СМЕТНОМУ РАСЧЕТУ В ТЕКУЩИХ ЦЕНАХ IV квартал 2024 г. К=1,075</t>
  </si>
  <si>
    <t>Налоговый кодекс РК</t>
  </si>
  <si>
    <t>Налог на добавленную стоимость 12%</t>
  </si>
  <si>
    <t>Всего по сводному сметному расчету</t>
  </si>
  <si>
    <t>Руководитель проектной организации</t>
  </si>
  <si>
    <t xml:space="preserve">  </t>
  </si>
  <si>
    <t>Главный инженер проекта</t>
  </si>
  <si>
    <t>Начальник сметного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</si>
</sst>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######"/>
    <numFmt numFmtId="166" formatCode="0.0000"/>
    <numFmt numFmtId="167" formatCode="\ #,##0.00&quot;р. &quot;;\-#,##0.00&quot;р. &quot;;&quot; -&quot;#&quot;р. &quot;;@\ "/>
    <numFmt numFmtId="168" formatCode="#,##0.000"/>
  </numFmts>
  <fonts count="75" x14ac:knownFonts="1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0"/>
      <color rgb="FF969696"/>
      <name val="Times New Roman Cyr"/>
      <family val="1"/>
      <charset val="204"/>
    </font>
    <font>
      <i/>
      <sz val="8"/>
      <color rgb="FF969696"/>
      <name val="Times New Roman Cyr"/>
      <family val="1"/>
      <charset val="204"/>
    </font>
    <font>
      <sz val="10"/>
      <color rgb="FF333333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Arial"/>
      <family val="2"/>
      <charset val="204"/>
    </font>
    <font>
      <b/>
      <sz val="10"/>
      <name val="Times New Roman Cyr"/>
      <charset val="204"/>
    </font>
    <font>
      <b/>
      <sz val="9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sz val="11"/>
      <color rgb="FF808080"/>
      <name val="Times New Roman Cyr"/>
      <charset val="204"/>
    </font>
    <font>
      <i/>
      <sz val="9"/>
      <name val="Times New Roman Cyr"/>
      <charset val="204"/>
    </font>
    <font>
      <i/>
      <sz val="9"/>
      <color rgb="FF333333"/>
      <name val="Times New Roman Cyr"/>
      <charset val="204"/>
    </font>
    <font>
      <i/>
      <sz val="10"/>
      <color rgb="FF333333"/>
      <name val="Times New Roman Cyr"/>
      <charset val="204"/>
    </font>
    <font>
      <sz val="9"/>
      <color rgb="FF969696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b/>
      <vertAlign val="superscript"/>
      <sz val="10"/>
      <name val="Times New Roman Cyr"/>
      <family val="1"/>
      <charset val="204"/>
    </font>
    <font>
      <sz val="10"/>
      <color rgb="FF333333"/>
      <name val="Times New Roman Cyr"/>
      <charset val="204"/>
    </font>
    <font>
      <sz val="9"/>
      <color rgb="FF808080"/>
      <name val="Times New Roman Cyr"/>
      <charset val="204"/>
    </font>
    <font>
      <sz val="9"/>
      <color rgb="FF333333"/>
      <name val="Times New Roman Cyr"/>
      <charset val="204"/>
    </font>
    <font>
      <sz val="9"/>
      <name val="Times New Roman Cyr"/>
      <charset val="204"/>
    </font>
    <font>
      <sz val="9"/>
      <color rgb="FF000080"/>
      <name val="Times New Roman Cyr"/>
      <charset val="204"/>
    </font>
    <font>
      <i/>
      <sz val="9"/>
      <color rgb="FF000080"/>
      <name val="Times New Roman Cyr"/>
      <charset val="204"/>
    </font>
    <font>
      <i/>
      <sz val="9"/>
      <color rgb="FF969696"/>
      <name val="Times New Roman Cyr"/>
      <charset val="204"/>
    </font>
    <font>
      <vertAlign val="superscript"/>
      <sz val="9"/>
      <color rgb="FF000080"/>
      <name val="Times New Roman Cyr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rgb="FF808080"/>
      <name val="Times New Roman"/>
      <family val="1"/>
      <charset val="204"/>
    </font>
    <font>
      <sz val="10"/>
      <color rgb="FF333333"/>
      <name val="Arial Cyr"/>
      <family val="2"/>
      <charset val="204"/>
    </font>
    <font>
      <sz val="10"/>
      <color rgb="FF333333"/>
      <name val="Times New Roman"/>
      <family val="1"/>
      <charset val="204"/>
    </font>
    <font>
      <i/>
      <sz val="7.5"/>
      <color rgb="FF333333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0"/>
      <color rgb="FF808080"/>
      <name val="Times New Roman"/>
      <family val="1"/>
      <charset val="204"/>
    </font>
    <font>
      <vertAlign val="superscript"/>
      <sz val="10"/>
      <color rgb="FF333333"/>
      <name val="Times New Roman"/>
      <family val="1"/>
      <charset val="204"/>
    </font>
    <font>
      <i/>
      <sz val="10"/>
      <color rgb="FF333333"/>
      <name val="Times New Roman"/>
      <family val="1"/>
      <charset val="204"/>
    </font>
    <font>
      <sz val="9"/>
      <color rgb="FF808080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Courier New"/>
      <family val="3"/>
      <charset val="204"/>
    </font>
    <font>
      <sz val="9"/>
      <name val="Lucida Console"/>
      <family val="3"/>
      <charset val="204"/>
    </font>
    <font>
      <vertAlign val="superscript"/>
      <sz val="10"/>
      <name val="Courier New"/>
      <family val="3"/>
      <charset val="204"/>
    </font>
    <font>
      <b/>
      <sz val="12"/>
      <name val="Times New Roman"/>
      <family val="1"/>
      <charset val="204"/>
    </font>
    <font>
      <i/>
      <sz val="8"/>
      <name val="Arial"/>
      <family val="2"/>
      <charset val="204"/>
    </font>
    <font>
      <b/>
      <u/>
      <sz val="12"/>
      <name val="Times New Roman Cyr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rgb="FFC1FFC1"/>
        <bgColor rgb="FFC1FFC1"/>
      </patternFill>
    </fill>
    <fill>
      <patternFill patternType="solid">
        <fgColor rgb="FFFFFFC1"/>
        <bgColor rgb="FFFFFFC1"/>
      </patternFill>
    </fill>
    <fill>
      <patternFill patternType="solid">
        <fgColor rgb="FFFFC1C1"/>
        <bgColor rgb="FFFFC1C1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hair">
        <color rgb="FFC0C0C0"/>
      </bottom>
      <diagonal/>
    </border>
    <border>
      <left/>
      <right style="hair">
        <color rgb="FF000000"/>
      </right>
      <top style="thin">
        <color indexed="64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/>
      <right/>
      <top/>
      <bottom style="thin">
        <color rgb="FFC0C0C0"/>
      </bottom>
      <diagonal/>
    </border>
    <border>
      <left style="dotted">
        <color rgb="FFC0C0C0"/>
      </left>
      <right style="hair">
        <color rgb="FFC0C0C0"/>
      </right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/>
      <diagonal/>
    </border>
    <border>
      <left/>
      <right style="hair">
        <color rgb="FFC0C0C0"/>
      </right>
      <top style="hair">
        <color rgb="FFC0C0C0"/>
      </top>
      <bottom/>
      <diagonal/>
    </border>
    <border>
      <left style="hair">
        <color rgb="FFC0C0C0"/>
      </left>
      <right style="hair">
        <color rgb="FFC0C0C0"/>
      </right>
      <top/>
      <bottom/>
      <diagonal/>
    </border>
    <border>
      <left/>
      <right style="hair">
        <color rgb="FFC0C0C0"/>
      </right>
      <top/>
      <bottom/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rgb="FF808080"/>
      </top>
      <bottom style="hair">
        <color rgb="FF808080"/>
      </bottom>
      <diagonal/>
    </border>
    <border>
      <left style="hair">
        <color indexed="64"/>
      </left>
      <right style="hair">
        <color indexed="64"/>
      </right>
      <top style="hair">
        <color rgb="FF808080"/>
      </top>
      <bottom style="hair">
        <color rgb="FF808080"/>
      </bottom>
      <diagonal/>
    </border>
    <border>
      <left/>
      <right style="hair">
        <color rgb="FF000000"/>
      </right>
      <top style="hair">
        <color rgb="FF333333"/>
      </top>
      <bottom style="hair">
        <color rgb="FF333333"/>
      </bottom>
      <diagonal/>
    </border>
    <border>
      <left style="hair">
        <color rgb="FF000000"/>
      </left>
      <right style="hair">
        <color rgb="FF000000"/>
      </right>
      <top style="hair">
        <color rgb="FF333333"/>
      </top>
      <bottom style="hair">
        <color rgb="FF333333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80808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rgb="FFC0C0C0"/>
      </right>
      <top style="thin">
        <color indexed="64"/>
      </top>
      <bottom style="hair">
        <color rgb="FFC0C0C0"/>
      </bottom>
      <diagonal/>
    </border>
    <border>
      <left style="thin">
        <color rgb="FFC0C0C0"/>
      </left>
      <right/>
      <top style="thin">
        <color indexed="64"/>
      </top>
      <bottom style="hair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51" fillId="0" borderId="0"/>
    <xf numFmtId="167" fontId="18" fillId="0" borderId="0" applyFill="0" applyBorder="0" applyAlignment="0" applyProtection="0"/>
  </cellStyleXfs>
  <cellXfs count="266">
    <xf numFmtId="0" fontId="18" fillId="0" borderId="0" xfId="0" applyFont="1"/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 wrapText="1" indent="1"/>
    </xf>
    <xf numFmtId="0" fontId="22" fillId="0" borderId="0" xfId="0" applyFont="1"/>
    <xf numFmtId="0" fontId="0" fillId="0" borderId="0" xfId="0"/>
    <xf numFmtId="0" fontId="0" fillId="0" borderId="0" xfId="0" applyAlignment="1">
      <alignment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top" wrapText="1"/>
    </xf>
    <xf numFmtId="0" fontId="0" fillId="0" borderId="10" xfId="0" applyBorder="1"/>
    <xf numFmtId="0" fontId="29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left" vertical="top" indent="2"/>
    </xf>
    <xf numFmtId="0" fontId="21" fillId="0" borderId="0" xfId="0" applyFont="1" applyAlignment="1">
      <alignment horizontal="center" vertical="top"/>
    </xf>
    <xf numFmtId="164" fontId="21" fillId="0" borderId="0" xfId="0" applyNumberFormat="1" applyFont="1" applyAlignment="1">
      <alignment horizontal="right" vertical="top"/>
    </xf>
    <xf numFmtId="0" fontId="21" fillId="0" borderId="10" xfId="0" applyFont="1" applyBorder="1" applyAlignment="1">
      <alignment vertical="top"/>
    </xf>
    <xf numFmtId="164" fontId="21" fillId="0" borderId="10" xfId="0" applyNumberFormat="1" applyFont="1" applyBorder="1" applyAlignment="1">
      <alignment horizontal="right" vertical="top"/>
    </xf>
    <xf numFmtId="0" fontId="21" fillId="0" borderId="10" xfId="0" applyFont="1" applyBorder="1" applyAlignment="1">
      <alignment horizontal="right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18" fillId="0" borderId="0" xfId="0" applyFont="1" applyAlignment="1">
      <alignment horizontal="center" vertical="center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30" fillId="33" borderId="13" xfId="0" applyFont="1" applyFill="1" applyBorder="1" applyAlignment="1">
      <alignment horizontal="center" vertical="center" wrapText="1"/>
    </xf>
    <xf numFmtId="0" fontId="30" fillId="33" borderId="14" xfId="0" applyFont="1" applyFill="1" applyBorder="1" applyAlignment="1">
      <alignment horizontal="center" vertical="center" wrapText="1"/>
    </xf>
    <xf numFmtId="0" fontId="31" fillId="33" borderId="18" xfId="0" applyFont="1" applyFill="1" applyBorder="1" applyAlignment="1">
      <alignment vertical="top" wrapText="1"/>
    </xf>
    <xf numFmtId="0" fontId="32" fillId="33" borderId="10" xfId="0" applyFont="1" applyFill="1" applyBorder="1" applyAlignment="1">
      <alignment horizontal="right" vertical="top" wrapText="1" indent="1"/>
    </xf>
    <xf numFmtId="0" fontId="31" fillId="33" borderId="19" xfId="0" applyFont="1" applyFill="1" applyBorder="1" applyAlignment="1">
      <alignment vertical="top" wrapText="1"/>
    </xf>
    <xf numFmtId="0" fontId="33" fillId="33" borderId="10" xfId="0" applyFont="1" applyFill="1" applyBorder="1" applyAlignment="1">
      <alignment horizontal="center" vertical="top" wrapText="1"/>
    </xf>
    <xf numFmtId="0" fontId="33" fillId="33" borderId="10" xfId="0" applyFont="1" applyFill="1" applyBorder="1" applyAlignment="1">
      <alignment horizontal="right" vertical="top" wrapText="1"/>
    </xf>
    <xf numFmtId="0" fontId="33" fillId="33" borderId="10" xfId="0" applyFont="1" applyFill="1" applyBorder="1" applyAlignment="1">
      <alignment horizontal="right" vertical="top" shrinkToFit="1"/>
    </xf>
    <xf numFmtId="1" fontId="31" fillId="33" borderId="20" xfId="0" applyNumberFormat="1" applyFont="1" applyFill="1" applyBorder="1" applyAlignment="1">
      <alignment horizontal="right" vertical="top" shrinkToFit="1"/>
    </xf>
    <xf numFmtId="0" fontId="34" fillId="33" borderId="21" xfId="0" applyFont="1" applyFill="1" applyBorder="1" applyAlignment="1">
      <alignment horizontal="center" vertical="top" wrapText="1"/>
    </xf>
    <xf numFmtId="0" fontId="34" fillId="33" borderId="22" xfId="0" applyFont="1" applyFill="1" applyBorder="1" applyAlignment="1">
      <alignment horizontal="left" vertical="top" wrapText="1"/>
    </xf>
    <xf numFmtId="0" fontId="35" fillId="33" borderId="22" xfId="0" applyFont="1" applyFill="1" applyBorder="1" applyAlignment="1">
      <alignment horizontal="left" vertical="top" wrapText="1" indent="2"/>
    </xf>
    <xf numFmtId="0" fontId="35" fillId="33" borderId="23" xfId="0" applyFont="1" applyFill="1" applyBorder="1" applyAlignment="1">
      <alignment horizontal="center" vertical="top" wrapText="1"/>
    </xf>
    <xf numFmtId="0" fontId="36" fillId="33" borderId="24" xfId="0" applyFont="1" applyFill="1" applyBorder="1" applyAlignment="1">
      <alignment horizontal="right" vertical="top" wrapText="1"/>
    </xf>
    <xf numFmtId="0" fontId="36" fillId="33" borderId="24" xfId="0" applyFont="1" applyFill="1" applyBorder="1" applyAlignment="1">
      <alignment horizontal="right" vertical="top" shrinkToFit="1"/>
    </xf>
    <xf numFmtId="1" fontId="36" fillId="33" borderId="24" xfId="0" applyNumberFormat="1" applyFont="1" applyFill="1" applyBorder="1" applyAlignment="1">
      <alignment horizontal="right" vertical="top" shrinkToFit="1"/>
    </xf>
    <xf numFmtId="0" fontId="22" fillId="33" borderId="21" xfId="0" applyFont="1" applyFill="1" applyBorder="1" applyAlignment="1">
      <alignment horizontal="center" vertical="top" wrapText="1"/>
    </xf>
    <xf numFmtId="0" fontId="37" fillId="33" borderId="22" xfId="0" applyFont="1" applyFill="1" applyBorder="1" applyAlignment="1">
      <alignment horizontal="left" vertical="top" wrapText="1" indent="1"/>
    </xf>
    <xf numFmtId="0" fontId="22" fillId="33" borderId="22" xfId="0" applyFont="1" applyFill="1" applyBorder="1" applyAlignment="1">
      <alignment horizontal="left" vertical="top" wrapText="1"/>
    </xf>
    <xf numFmtId="0" fontId="22" fillId="33" borderId="23" xfId="0" applyFont="1" applyFill="1" applyBorder="1" applyAlignment="1">
      <alignment horizontal="center" vertical="top" wrapText="1"/>
    </xf>
    <xf numFmtId="0" fontId="38" fillId="33" borderId="24" xfId="0" applyFont="1" applyFill="1" applyBorder="1" applyAlignment="1">
      <alignment horizontal="right" vertical="top" wrapText="1"/>
    </xf>
    <xf numFmtId="0" fontId="38" fillId="33" borderId="24" xfId="0" applyFont="1" applyFill="1" applyBorder="1" applyAlignment="1">
      <alignment horizontal="right" vertical="top" shrinkToFit="1"/>
    </xf>
    <xf numFmtId="1" fontId="38" fillId="33" borderId="24" xfId="0" applyNumberFormat="1" applyFont="1" applyFill="1" applyBorder="1" applyAlignment="1">
      <alignment horizontal="right" vertical="top" shrinkToFit="1"/>
    </xf>
    <xf numFmtId="3" fontId="38" fillId="33" borderId="24" xfId="0" applyNumberFormat="1" applyFont="1" applyFill="1" applyBorder="1" applyAlignment="1">
      <alignment horizontal="right" vertical="top" wrapText="1"/>
    </xf>
    <xf numFmtId="0" fontId="0" fillId="34" borderId="21" xfId="0" applyFill="1" applyBorder="1" applyAlignment="1">
      <alignment horizontal="left" vertical="top" wrapText="1"/>
    </xf>
    <xf numFmtId="0" fontId="0" fillId="34" borderId="22" xfId="0" applyFill="1" applyBorder="1" applyAlignment="1">
      <alignment horizontal="left" vertical="top" wrapText="1"/>
    </xf>
    <xf numFmtId="0" fontId="0" fillId="34" borderId="24" xfId="0" applyFill="1" applyBorder="1" applyAlignment="1">
      <alignment horizontal="left" vertical="top" wrapText="1"/>
    </xf>
    <xf numFmtId="0" fontId="39" fillId="0" borderId="0" xfId="0" applyFont="1" applyAlignment="1">
      <alignment vertical="top"/>
    </xf>
    <xf numFmtId="0" fontId="39" fillId="0" borderId="25" xfId="0" applyFont="1" applyBorder="1" applyAlignment="1">
      <alignment horizontal="center" vertical="top" wrapText="1"/>
    </xf>
    <xf numFmtId="0" fontId="39" fillId="0" borderId="26" xfId="0" applyFont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 wrapText="1" indent="1"/>
    </xf>
    <xf numFmtId="0" fontId="39" fillId="0" borderId="26" xfId="0" applyFont="1" applyBorder="1" applyAlignment="1">
      <alignment horizontal="center" vertical="top" wrapText="1"/>
    </xf>
    <xf numFmtId="165" fontId="39" fillId="0" borderId="26" xfId="0" applyNumberFormat="1" applyFont="1" applyBorder="1" applyAlignment="1">
      <alignment horizontal="right" vertical="top"/>
    </xf>
    <xf numFmtId="3" fontId="39" fillId="0" borderId="26" xfId="0" applyNumberFormat="1" applyFont="1" applyBorder="1" applyAlignment="1">
      <alignment horizontal="right" vertical="top" shrinkToFit="1"/>
    </xf>
    <xf numFmtId="1" fontId="39" fillId="0" borderId="26" xfId="0" applyNumberFormat="1" applyFont="1" applyBorder="1" applyAlignment="1">
      <alignment horizontal="right" vertical="top" shrinkToFit="1"/>
    </xf>
    <xf numFmtId="0" fontId="43" fillId="0" borderId="0" xfId="0" applyFont="1" applyAlignment="1">
      <alignment vertical="top"/>
    </xf>
    <xf numFmtId="0" fontId="43" fillId="0" borderId="27" xfId="0" applyFont="1" applyBorder="1" applyAlignment="1">
      <alignment horizontal="center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 indent="1"/>
    </xf>
    <xf numFmtId="0" fontId="43" fillId="0" borderId="28" xfId="0" applyFont="1" applyBorder="1" applyAlignment="1">
      <alignment horizontal="center" vertical="top" wrapText="1"/>
    </xf>
    <xf numFmtId="0" fontId="43" fillId="0" borderId="28" xfId="0" applyFont="1" applyBorder="1" applyAlignment="1">
      <alignment horizontal="right" vertical="top"/>
    </xf>
    <xf numFmtId="2" fontId="43" fillId="0" borderId="28" xfId="0" applyNumberFormat="1" applyFont="1" applyBorder="1" applyAlignment="1">
      <alignment horizontal="right" vertical="top" shrinkToFit="1"/>
    </xf>
    <xf numFmtId="1" fontId="43" fillId="0" borderId="28" xfId="0" applyNumberFormat="1" applyFont="1" applyBorder="1" applyAlignment="1">
      <alignment horizontal="right" vertical="top" shrinkToFit="1"/>
    </xf>
    <xf numFmtId="0" fontId="43" fillId="0" borderId="29" xfId="0" applyFont="1" applyBorder="1" applyAlignment="1">
      <alignment horizontal="center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center" vertical="top" wrapText="1"/>
    </xf>
    <xf numFmtId="0" fontId="43" fillId="0" borderId="30" xfId="0" applyFont="1" applyBorder="1" applyAlignment="1">
      <alignment horizontal="right" vertical="top"/>
    </xf>
    <xf numFmtId="2" fontId="43" fillId="0" borderId="30" xfId="0" applyNumberFormat="1" applyFont="1" applyBorder="1" applyAlignment="1">
      <alignment horizontal="right" vertical="top" shrinkToFit="1"/>
    </xf>
    <xf numFmtId="1" fontId="43" fillId="0" borderId="30" xfId="0" applyNumberFormat="1" applyFont="1" applyBorder="1" applyAlignment="1">
      <alignment horizontal="right" vertical="top" shrinkToFit="1"/>
    </xf>
    <xf numFmtId="0" fontId="44" fillId="0" borderId="23" xfId="0" applyFont="1" applyBorder="1" applyAlignment="1">
      <alignment horizontal="right" vertical="top" wrapText="1"/>
    </xf>
    <xf numFmtId="0" fontId="44" fillId="0" borderId="24" xfId="0" applyFont="1" applyBorder="1" applyAlignment="1">
      <alignment horizontal="right" vertical="top" wrapText="1"/>
    </xf>
    <xf numFmtId="0" fontId="45" fillId="0" borderId="24" xfId="0" applyFont="1" applyBorder="1" applyAlignment="1">
      <alignment horizontal="left" vertical="top" wrapText="1" indent="3"/>
    </xf>
    <xf numFmtId="0" fontId="45" fillId="0" borderId="24" xfId="0" applyFont="1" applyBorder="1" applyAlignment="1">
      <alignment horizontal="center" vertical="top" wrapText="1"/>
    </xf>
    <xf numFmtId="0" fontId="45" fillId="0" borderId="24" xfId="0" applyFont="1" applyBorder="1" applyAlignment="1">
      <alignment horizontal="right" vertical="top"/>
    </xf>
    <xf numFmtId="2" fontId="45" fillId="0" borderId="24" xfId="0" applyNumberFormat="1" applyFont="1" applyBorder="1" applyAlignment="1">
      <alignment horizontal="right" vertical="top" shrinkToFit="1"/>
    </xf>
    <xf numFmtId="1" fontId="45" fillId="0" borderId="24" xfId="0" applyNumberFormat="1" applyFont="1" applyBorder="1" applyAlignment="1">
      <alignment horizontal="right" vertical="top" shrinkToFit="1"/>
    </xf>
    <xf numFmtId="0" fontId="46" fillId="0" borderId="24" xfId="0" applyFont="1" applyBorder="1" applyAlignment="1">
      <alignment horizontal="left" vertical="top" wrapText="1" indent="2"/>
    </xf>
    <xf numFmtId="0" fontId="46" fillId="0" borderId="24" xfId="0" applyFont="1" applyBorder="1" applyAlignment="1">
      <alignment horizontal="center" vertical="top" wrapText="1"/>
    </xf>
    <xf numFmtId="0" fontId="46" fillId="0" borderId="24" xfId="0" applyFont="1" applyBorder="1" applyAlignment="1">
      <alignment horizontal="right" vertical="top"/>
    </xf>
    <xf numFmtId="3" fontId="46" fillId="0" borderId="24" xfId="0" applyNumberFormat="1" applyFont="1" applyBorder="1" applyAlignment="1">
      <alignment horizontal="right" vertical="top" shrinkToFit="1"/>
    </xf>
    <xf numFmtId="1" fontId="46" fillId="0" borderId="24" xfId="0" applyNumberFormat="1" applyFont="1" applyBorder="1" applyAlignment="1">
      <alignment horizontal="right" vertical="top" shrinkToFit="1"/>
    </xf>
    <xf numFmtId="3" fontId="45" fillId="0" borderId="24" xfId="0" applyNumberFormat="1" applyFont="1" applyBorder="1" applyAlignment="1">
      <alignment horizontal="right" vertical="top" shrinkToFit="1"/>
    </xf>
    <xf numFmtId="0" fontId="37" fillId="0" borderId="23" xfId="0" applyFont="1" applyBorder="1" applyAlignment="1">
      <alignment horizontal="right" vertical="top" wrapText="1"/>
    </xf>
    <xf numFmtId="0" fontId="47" fillId="0" borderId="24" xfId="0" applyFont="1" applyBorder="1" applyAlignment="1">
      <alignment horizontal="center" vertical="top" wrapText="1"/>
    </xf>
    <xf numFmtId="0" fontId="47" fillId="0" borderId="24" xfId="0" applyFont="1" applyBorder="1" applyAlignment="1">
      <alignment horizontal="left" vertical="top" wrapText="1"/>
    </xf>
    <xf numFmtId="165" fontId="47" fillId="0" borderId="24" xfId="0" applyNumberFormat="1" applyFont="1" applyBorder="1" applyAlignment="1">
      <alignment horizontal="right" vertical="top"/>
    </xf>
    <xf numFmtId="3" fontId="47" fillId="0" borderId="24" xfId="0" applyNumberFormat="1" applyFont="1" applyBorder="1" applyAlignment="1">
      <alignment horizontal="right" vertical="top" shrinkToFit="1"/>
    </xf>
    <xf numFmtId="1" fontId="47" fillId="0" borderId="24" xfId="0" applyNumberFormat="1" applyFont="1" applyBorder="1" applyAlignment="1">
      <alignment horizontal="right" vertical="top" shrinkToFit="1"/>
    </xf>
    <xf numFmtId="0" fontId="48" fillId="0" borderId="23" xfId="0" applyFont="1" applyBorder="1" applyAlignment="1">
      <alignment horizontal="center" vertical="top" wrapText="1"/>
    </xf>
    <xf numFmtId="0" fontId="49" fillId="0" borderId="24" xfId="0" applyFont="1" applyBorder="1" applyAlignment="1">
      <alignment horizontal="right" vertical="top" wrapText="1"/>
    </xf>
    <xf numFmtId="0" fontId="48" fillId="0" borderId="24" xfId="0" applyFont="1" applyBorder="1" applyAlignment="1">
      <alignment horizontal="right" vertical="top" wrapText="1" indent="1"/>
    </xf>
    <xf numFmtId="0" fontId="48" fillId="0" borderId="24" xfId="0" applyFont="1" applyBorder="1" applyAlignment="1">
      <alignment horizontal="center" vertical="top" wrapText="1"/>
    </xf>
    <xf numFmtId="165" fontId="48" fillId="0" borderId="24" xfId="0" applyNumberFormat="1" applyFont="1" applyBorder="1" applyAlignment="1">
      <alignment horizontal="right" vertical="top"/>
    </xf>
    <xf numFmtId="3" fontId="48" fillId="0" borderId="24" xfId="0" applyNumberFormat="1" applyFont="1" applyBorder="1" applyAlignment="1">
      <alignment horizontal="right" vertical="top" shrinkToFit="1"/>
    </xf>
    <xf numFmtId="1" fontId="48" fillId="0" borderId="24" xfId="0" applyNumberFormat="1" applyFont="1" applyBorder="1" applyAlignment="1">
      <alignment horizontal="right" vertical="top" shrinkToFit="1"/>
    </xf>
    <xf numFmtId="3" fontId="47" fillId="0" borderId="24" xfId="0" applyNumberFormat="1" applyFont="1" applyBorder="1" applyAlignment="1">
      <alignment horizontal="right" vertical="top"/>
    </xf>
    <xf numFmtId="3" fontId="39" fillId="0" borderId="26" xfId="0" applyNumberFormat="1" applyFont="1" applyBorder="1" applyAlignment="1">
      <alignment horizontal="right" vertical="top"/>
    </xf>
    <xf numFmtId="0" fontId="51" fillId="0" borderId="0" xfId="42"/>
    <xf numFmtId="3" fontId="52" fillId="33" borderId="31" xfId="42" applyNumberFormat="1" applyFont="1" applyFill="1" applyBorder="1" applyAlignment="1">
      <alignment horizontal="right" vertical="top" shrinkToFit="1"/>
    </xf>
    <xf numFmtId="0" fontId="52" fillId="33" borderId="31" xfId="42" applyFont="1" applyFill="1" applyBorder="1" applyAlignment="1">
      <alignment horizontal="center" vertical="top" shrinkToFit="1"/>
    </xf>
    <xf numFmtId="0" fontId="52" fillId="33" borderId="31" xfId="42" applyFont="1" applyFill="1" applyBorder="1" applyAlignment="1">
      <alignment horizontal="center" vertical="top" wrapText="1"/>
    </xf>
    <xf numFmtId="0" fontId="52" fillId="33" borderId="31" xfId="42" applyFont="1" applyFill="1" applyBorder="1" applyAlignment="1">
      <alignment horizontal="left" vertical="top" wrapText="1"/>
    </xf>
    <xf numFmtId="0" fontId="52" fillId="33" borderId="31" xfId="42" applyFont="1" applyFill="1" applyBorder="1" applyAlignment="1">
      <alignment horizontal="center" vertical="top"/>
    </xf>
    <xf numFmtId="0" fontId="53" fillId="33" borderId="32" xfId="42" applyFont="1" applyFill="1" applyBorder="1" applyAlignment="1">
      <alignment vertical="top"/>
    </xf>
    <xf numFmtId="0" fontId="52" fillId="33" borderId="31" xfId="42" applyFont="1" applyFill="1" applyBorder="1" applyAlignment="1">
      <alignment horizontal="right" vertical="top" shrinkToFit="1"/>
    </xf>
    <xf numFmtId="165" fontId="52" fillId="33" borderId="31" xfId="42" applyNumberFormat="1" applyFont="1" applyFill="1" applyBorder="1" applyAlignment="1">
      <alignment horizontal="center" vertical="top" shrinkToFit="1"/>
    </xf>
    <xf numFmtId="2" fontId="51" fillId="0" borderId="33" xfId="42" applyNumberFormat="1" applyBorder="1" applyAlignment="1">
      <alignment vertical="top" shrinkToFit="1"/>
    </xf>
    <xf numFmtId="2" fontId="51" fillId="0" borderId="34" xfId="42" applyNumberFormat="1" applyBorder="1" applyAlignment="1">
      <alignment vertical="top" shrinkToFit="1"/>
    </xf>
    <xf numFmtId="166" fontId="51" fillId="0" borderId="34" xfId="42" applyNumberFormat="1" applyBorder="1" applyAlignment="1">
      <alignment vertical="top" shrinkToFit="1"/>
    </xf>
    <xf numFmtId="0" fontId="51" fillId="0" borderId="34" xfId="42" applyBorder="1" applyAlignment="1">
      <alignment vertical="top" wrapText="1"/>
    </xf>
    <xf numFmtId="0" fontId="51" fillId="0" borderId="34" xfId="42" applyBorder="1" applyAlignment="1">
      <alignment vertical="top"/>
    </xf>
    <xf numFmtId="0" fontId="54" fillId="0" borderId="34" xfId="42" applyFont="1" applyBorder="1" applyAlignment="1">
      <alignment horizontal="center" vertical="top"/>
    </xf>
    <xf numFmtId="0" fontId="51" fillId="0" borderId="35" xfId="42" applyBorder="1" applyAlignment="1">
      <alignment vertical="top"/>
    </xf>
    <xf numFmtId="165" fontId="55" fillId="0" borderId="36" xfId="42" applyNumberFormat="1" applyFont="1" applyBorder="1" applyAlignment="1">
      <alignment horizontal="right" vertical="top" shrinkToFit="1"/>
    </xf>
    <xf numFmtId="165" fontId="55" fillId="0" borderId="36" xfId="42" applyNumberFormat="1" applyFont="1" applyBorder="1" applyAlignment="1">
      <alignment horizontal="center" vertical="top" shrinkToFit="1"/>
    </xf>
    <xf numFmtId="0" fontId="55" fillId="0" borderId="36" xfId="42" applyFont="1" applyBorder="1" applyAlignment="1">
      <alignment horizontal="center" vertical="top" wrapText="1"/>
    </xf>
    <xf numFmtId="0" fontId="55" fillId="0" borderId="36" xfId="42" applyFont="1" applyBorder="1" applyAlignment="1">
      <alignment horizontal="left" vertical="top" wrapText="1"/>
    </xf>
    <xf numFmtId="0" fontId="55" fillId="0" borderId="37" xfId="42" applyFont="1" applyBorder="1" applyAlignment="1">
      <alignment horizontal="center" vertical="top"/>
    </xf>
    <xf numFmtId="0" fontId="56" fillId="0" borderId="0" xfId="42" applyFont="1"/>
    <xf numFmtId="165" fontId="57" fillId="0" borderId="38" xfId="42" applyNumberFormat="1" applyFont="1" applyBorder="1" applyAlignment="1">
      <alignment horizontal="right" vertical="top" shrinkToFit="1"/>
    </xf>
    <xf numFmtId="3" fontId="57" fillId="0" borderId="38" xfId="42" applyNumberFormat="1" applyFont="1" applyBorder="1" applyAlignment="1">
      <alignment horizontal="right" vertical="top" shrinkToFit="1"/>
    </xf>
    <xf numFmtId="165" fontId="57" fillId="0" borderId="38" xfId="42" applyNumberFormat="1" applyFont="1" applyBorder="1" applyAlignment="1">
      <alignment horizontal="center" vertical="top" shrinkToFit="1"/>
    </xf>
    <xf numFmtId="0" fontId="57" fillId="0" borderId="38" xfId="42" applyFont="1" applyBorder="1" applyAlignment="1">
      <alignment horizontal="center" vertical="top" wrapText="1"/>
    </xf>
    <xf numFmtId="0" fontId="57" fillId="0" borderId="38" xfId="42" applyFont="1" applyBorder="1" applyAlignment="1">
      <alignment horizontal="left" vertical="top" wrapText="1"/>
    </xf>
    <xf numFmtId="0" fontId="57" fillId="0" borderId="39" xfId="42" applyFont="1" applyBorder="1" applyAlignment="1">
      <alignment horizontal="center" vertical="top"/>
    </xf>
    <xf numFmtId="0" fontId="59" fillId="33" borderId="42" xfId="42" applyFont="1" applyFill="1" applyBorder="1" applyAlignment="1">
      <alignment horizontal="center" vertical="top" wrapText="1"/>
    </xf>
    <xf numFmtId="0" fontId="54" fillId="33" borderId="42" xfId="42" applyFont="1" applyFill="1" applyBorder="1" applyAlignment="1">
      <alignment horizontal="center" vertical="top"/>
    </xf>
    <xf numFmtId="0" fontId="51" fillId="33" borderId="43" xfId="42" applyFill="1" applyBorder="1" applyAlignment="1">
      <alignment vertical="top"/>
    </xf>
    <xf numFmtId="165" fontId="57" fillId="35" borderId="38" xfId="42" applyNumberFormat="1" applyFont="1" applyFill="1" applyBorder="1" applyAlignment="1">
      <alignment horizontal="right" vertical="top" shrinkToFit="1"/>
    </xf>
    <xf numFmtId="3" fontId="55" fillId="0" borderId="36" xfId="42" applyNumberFormat="1" applyFont="1" applyBorder="1" applyAlignment="1">
      <alignment horizontal="right" vertical="top" shrinkToFit="1"/>
    </xf>
    <xf numFmtId="3" fontId="57" fillId="35" borderId="38" xfId="42" applyNumberFormat="1" applyFont="1" applyFill="1" applyBorder="1" applyAlignment="1">
      <alignment horizontal="right" vertical="top" shrinkToFit="1"/>
    </xf>
    <xf numFmtId="3" fontId="57" fillId="0" borderId="38" xfId="42" applyNumberFormat="1" applyFont="1" applyBorder="1" applyAlignment="1">
      <alignment horizontal="center" vertical="top" shrinkToFit="1"/>
    </xf>
    <xf numFmtId="2" fontId="55" fillId="0" borderId="36" xfId="42" applyNumberFormat="1" applyFont="1" applyBorder="1" applyAlignment="1">
      <alignment horizontal="right" vertical="top" shrinkToFit="1"/>
    </xf>
    <xf numFmtId="166" fontId="55" fillId="0" borderId="36" xfId="42" applyNumberFormat="1" applyFont="1" applyBorder="1" applyAlignment="1">
      <alignment horizontal="center" vertical="top" shrinkToFit="1"/>
    </xf>
    <xf numFmtId="3" fontId="57" fillId="36" borderId="38" xfId="42" applyNumberFormat="1" applyFont="1" applyFill="1" applyBorder="1" applyAlignment="1">
      <alignment horizontal="right" vertical="top" shrinkToFit="1"/>
    </xf>
    <xf numFmtId="165" fontId="57" fillId="36" borderId="38" xfId="42" applyNumberFormat="1" applyFont="1" applyFill="1" applyBorder="1" applyAlignment="1">
      <alignment horizontal="right" vertical="top" shrinkToFit="1"/>
    </xf>
    <xf numFmtId="165" fontId="57" fillId="37" borderId="38" xfId="42" applyNumberFormat="1" applyFont="1" applyFill="1" applyBorder="1" applyAlignment="1">
      <alignment horizontal="right" vertical="top" shrinkToFit="1"/>
    </xf>
    <xf numFmtId="3" fontId="57" fillId="37" borderId="38" xfId="42" applyNumberFormat="1" applyFont="1" applyFill="1" applyBorder="1" applyAlignment="1">
      <alignment horizontal="right" vertical="top" shrinkToFit="1"/>
    </xf>
    <xf numFmtId="165" fontId="63" fillId="0" borderId="46" xfId="42" applyNumberFormat="1" applyFont="1" applyBorder="1" applyAlignment="1">
      <alignment horizontal="right" vertical="top" shrinkToFit="1"/>
    </xf>
    <xf numFmtId="0" fontId="63" fillId="0" borderId="46" xfId="42" applyFont="1" applyBorder="1" applyAlignment="1">
      <alignment horizontal="right" vertical="top" wrapText="1"/>
    </xf>
    <xf numFmtId="0" fontId="63" fillId="0" borderId="47" xfId="42" applyFont="1" applyBorder="1" applyAlignment="1">
      <alignment horizontal="right" vertical="top" wrapText="1" indent="1"/>
    </xf>
    <xf numFmtId="0" fontId="64" fillId="0" borderId="47" xfId="42" applyFont="1" applyBorder="1" applyAlignment="1">
      <alignment horizontal="right" vertical="top" wrapText="1"/>
    </xf>
    <xf numFmtId="0" fontId="63" fillId="0" borderId="48" xfId="42" applyFont="1" applyBorder="1" applyAlignment="1">
      <alignment horizontal="center" vertical="top"/>
    </xf>
    <xf numFmtId="2" fontId="57" fillId="0" borderId="38" xfId="42" applyNumberFormat="1" applyFont="1" applyBorder="1" applyAlignment="1">
      <alignment horizontal="right" vertical="top" shrinkToFit="1"/>
    </xf>
    <xf numFmtId="0" fontId="65" fillId="33" borderId="52" xfId="42" applyFont="1" applyFill="1" applyBorder="1" applyAlignment="1">
      <alignment horizontal="center" vertical="center" wrapText="1"/>
    </xf>
    <xf numFmtId="0" fontId="65" fillId="33" borderId="53" xfId="42" applyFont="1" applyFill="1" applyBorder="1" applyAlignment="1">
      <alignment horizontal="center" vertical="center" wrapText="1"/>
    </xf>
    <xf numFmtId="0" fontId="65" fillId="33" borderId="54" xfId="42" applyFont="1" applyFill="1" applyBorder="1" applyAlignment="1">
      <alignment horizontal="center" vertical="center" wrapText="1"/>
    </xf>
    <xf numFmtId="0" fontId="66" fillId="0" borderId="0" xfId="42" applyFont="1"/>
    <xf numFmtId="0" fontId="54" fillId="0" borderId="0" xfId="42" applyFont="1"/>
    <xf numFmtId="0" fontId="65" fillId="0" borderId="0" xfId="42" applyFont="1" applyAlignment="1">
      <alignment vertical="top"/>
    </xf>
    <xf numFmtId="0" fontId="65" fillId="0" borderId="0" xfId="42" applyFont="1" applyAlignment="1">
      <alignment horizontal="right" vertical="top"/>
    </xf>
    <xf numFmtId="0" fontId="65" fillId="0" borderId="0" xfId="42" applyFont="1" applyAlignment="1">
      <alignment horizontal="center" vertical="top"/>
    </xf>
    <xf numFmtId="0" fontId="68" fillId="0" borderId="0" xfId="42" applyFont="1" applyAlignment="1">
      <alignment horizontal="left" vertical="top"/>
    </xf>
    <xf numFmtId="0" fontId="69" fillId="0" borderId="24" xfId="42" applyFont="1" applyBorder="1" applyAlignment="1">
      <alignment horizontal="left" vertical="top" wrapText="1"/>
    </xf>
    <xf numFmtId="0" fontId="70" fillId="0" borderId="23" xfId="42" applyFont="1" applyBorder="1" applyAlignment="1">
      <alignment horizontal="center" vertical="top"/>
    </xf>
    <xf numFmtId="0" fontId="72" fillId="0" borderId="0" xfId="42" applyFont="1" applyAlignment="1">
      <alignment horizontal="left" vertical="top" indent="2"/>
    </xf>
    <xf numFmtId="0" fontId="0" fillId="0" borderId="0" xfId="0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30" fillId="33" borderId="62" xfId="0" applyFont="1" applyFill="1" applyBorder="1" applyAlignment="1">
      <alignment horizontal="center" vertical="center" wrapText="1"/>
    </xf>
    <xf numFmtId="0" fontId="30" fillId="33" borderId="63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0" xfId="0" applyBorder="1" applyAlignment="1">
      <alignment horizontal="center" vertical="top" shrinkToFit="1"/>
    </xf>
    <xf numFmtId="165" fontId="0" fillId="0" borderId="30" xfId="0" applyNumberFormat="1" applyBorder="1" applyAlignment="1">
      <alignment horizontal="center" vertical="top" shrinkToFit="1"/>
    </xf>
    <xf numFmtId="2" fontId="0" fillId="0" borderId="0" xfId="0" applyNumberFormat="1" applyAlignment="1">
      <alignment horizontal="right" vertical="top"/>
    </xf>
    <xf numFmtId="0" fontId="39" fillId="33" borderId="29" xfId="0" applyFont="1" applyFill="1" applyBorder="1" applyAlignment="1">
      <alignment horizontal="center" vertical="top" wrapText="1"/>
    </xf>
    <xf numFmtId="0" fontId="39" fillId="33" borderId="30" xfId="0" applyFont="1" applyFill="1" applyBorder="1" applyAlignment="1">
      <alignment horizontal="left" vertical="top" wrapText="1"/>
    </xf>
    <xf numFmtId="0" fontId="39" fillId="33" borderId="30" xfId="0" applyFont="1" applyFill="1" applyBorder="1" applyAlignment="1">
      <alignment horizontal="center" vertical="center" shrinkToFit="1"/>
    </xf>
    <xf numFmtId="165" fontId="39" fillId="33" borderId="30" xfId="0" applyNumberFormat="1" applyFont="1" applyFill="1" applyBorder="1" applyAlignment="1">
      <alignment horizontal="center" vertical="center" shrinkToFit="1"/>
    </xf>
    <xf numFmtId="168" fontId="0" fillId="0" borderId="30" xfId="0" applyNumberFormat="1" applyBorder="1" applyAlignment="1">
      <alignment horizontal="center" vertical="top" shrinkToFit="1"/>
    </xf>
    <xf numFmtId="168" fontId="39" fillId="33" borderId="30" xfId="0" applyNumberFormat="1" applyFont="1" applyFill="1" applyBorder="1" applyAlignment="1">
      <alignment horizontal="center" vertical="center" shrinkToFit="1"/>
    </xf>
    <xf numFmtId="0" fontId="39" fillId="33" borderId="30" xfId="42" applyFont="1" applyFill="1" applyBorder="1" applyAlignment="1">
      <alignment horizontal="left" vertical="top" wrapText="1"/>
    </xf>
    <xf numFmtId="168" fontId="39" fillId="33" borderId="30" xfId="42" applyNumberFormat="1" applyFont="1" applyFill="1" applyBorder="1" applyAlignment="1">
      <alignment horizontal="left" vertical="top" wrapText="1"/>
    </xf>
    <xf numFmtId="0" fontId="0" fillId="0" borderId="22" xfId="0" applyBorder="1" applyAlignment="1">
      <alignment horizontal="center" wrapText="1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22" xfId="0" applyBorder="1" applyAlignment="1">
      <alignment horizontal="left" vertical="center"/>
    </xf>
    <xf numFmtId="165" fontId="39" fillId="33" borderId="21" xfId="43" applyNumberFormat="1" applyFont="1" applyFill="1" applyBorder="1" applyAlignment="1">
      <alignment horizontal="center" vertical="center" shrinkToFit="1"/>
    </xf>
    <xf numFmtId="165" fontId="39" fillId="33" borderId="24" xfId="43" applyNumberFormat="1" applyFont="1" applyFill="1" applyBorder="1" applyAlignment="1">
      <alignment horizontal="center" vertical="center" shrinkToFit="1"/>
    </xf>
    <xf numFmtId="0" fontId="73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73" fillId="0" borderId="11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center" wrapText="1"/>
    </xf>
    <xf numFmtId="0" fontId="22" fillId="33" borderId="57" xfId="0" applyFont="1" applyFill="1" applyBorder="1" applyAlignment="1">
      <alignment horizontal="center" vertical="center" wrapText="1"/>
    </xf>
    <xf numFmtId="0" fontId="22" fillId="33" borderId="61" xfId="0" applyFont="1" applyFill="1" applyBorder="1" applyAlignment="1">
      <alignment horizontal="center" vertical="center" wrapText="1"/>
    </xf>
    <xf numFmtId="0" fontId="22" fillId="33" borderId="56" xfId="0" applyFont="1" applyFill="1" applyBorder="1" applyAlignment="1">
      <alignment horizontal="center" vertical="center" wrapText="1"/>
    </xf>
    <xf numFmtId="0" fontId="22" fillId="33" borderId="60" xfId="0" applyFont="1" applyFill="1" applyBorder="1" applyAlignment="1">
      <alignment horizontal="center" vertical="center" wrapText="1"/>
    </xf>
    <xf numFmtId="0" fontId="22" fillId="33" borderId="52" xfId="0" applyFont="1" applyFill="1" applyBorder="1" applyAlignment="1">
      <alignment horizontal="center" vertical="center" wrapText="1"/>
    </xf>
    <xf numFmtId="0" fontId="22" fillId="33" borderId="55" xfId="0" applyFont="1" applyFill="1" applyBorder="1" applyAlignment="1">
      <alignment horizontal="center" vertical="center" wrapText="1"/>
    </xf>
    <xf numFmtId="0" fontId="30" fillId="33" borderId="64" xfId="0" applyFont="1" applyFill="1" applyBorder="1" applyAlignment="1">
      <alignment horizontal="center" vertical="center" wrapText="1"/>
    </xf>
    <xf numFmtId="0" fontId="30" fillId="33" borderId="65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/>
    </xf>
    <xf numFmtId="0" fontId="74" fillId="33" borderId="21" xfId="0" applyFont="1" applyFill="1" applyBorder="1" applyAlignment="1">
      <alignment horizontal="center" wrapText="1"/>
    </xf>
    <xf numFmtId="0" fontId="74" fillId="33" borderId="22" xfId="0" applyFont="1" applyFill="1" applyBorder="1" applyAlignment="1">
      <alignment horizontal="center" wrapText="1"/>
    </xf>
    <xf numFmtId="0" fontId="74" fillId="33" borderId="24" xfId="0" applyFont="1" applyFill="1" applyBorder="1" applyAlignment="1">
      <alignment horizontal="center" wrapText="1"/>
    </xf>
    <xf numFmtId="165" fontId="0" fillId="0" borderId="21" xfId="0" applyNumberFormat="1" applyBorder="1" applyAlignment="1">
      <alignment horizontal="center" vertical="top" shrinkToFit="1"/>
    </xf>
    <xf numFmtId="165" fontId="0" fillId="0" borderId="24" xfId="0" applyNumberFormat="1" applyBorder="1" applyAlignment="1">
      <alignment horizontal="center" vertical="top" shrinkToFit="1"/>
    </xf>
    <xf numFmtId="168" fontId="39" fillId="33" borderId="21" xfId="43" applyNumberFormat="1" applyFont="1" applyFill="1" applyBorder="1" applyAlignment="1">
      <alignment horizontal="center" vertical="center" shrinkToFit="1"/>
    </xf>
    <xf numFmtId="168" fontId="39" fillId="33" borderId="24" xfId="43" applyNumberFormat="1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left" vertical="top" wrapText="1"/>
    </xf>
    <xf numFmtId="168" fontId="0" fillId="0" borderId="21" xfId="0" applyNumberFormat="1" applyBorder="1" applyAlignment="1">
      <alignment horizontal="center" vertical="top" shrinkToFit="1"/>
    </xf>
    <xf numFmtId="168" fontId="0" fillId="0" borderId="24" xfId="0" applyNumberFormat="1" applyBorder="1" applyAlignment="1">
      <alignment horizontal="center" vertical="top" shrinkToFit="1"/>
    </xf>
    <xf numFmtId="168" fontId="39" fillId="33" borderId="21" xfId="42" applyNumberFormat="1" applyFont="1" applyFill="1" applyBorder="1" applyAlignment="1">
      <alignment horizontal="center" vertical="center" wrapText="1"/>
    </xf>
    <xf numFmtId="168" fontId="39" fillId="33" borderId="24" xfId="4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top"/>
    </xf>
    <xf numFmtId="167" fontId="0" fillId="0" borderId="22" xfId="43" applyFont="1" applyBorder="1" applyAlignment="1">
      <alignment horizontal="left" vertical="top"/>
    </xf>
    <xf numFmtId="0" fontId="0" fillId="34" borderId="22" xfId="0" applyFill="1" applyBorder="1" applyAlignment="1">
      <alignment horizontal="left" vertical="top" wrapText="1"/>
    </xf>
    <xf numFmtId="0" fontId="0" fillId="0" borderId="10" xfId="0" applyBorder="1" applyAlignment="1">
      <alignment horizontal="left" wrapText="1"/>
    </xf>
    <xf numFmtId="0" fontId="28" fillId="0" borderId="11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27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wrapText="1"/>
    </xf>
    <xf numFmtId="0" fontId="52" fillId="0" borderId="0" xfId="42" applyFont="1" applyAlignment="1">
      <alignment horizontal="center"/>
    </xf>
    <xf numFmtId="0" fontId="54" fillId="0" borderId="0" xfId="42" applyFont="1" applyAlignment="1">
      <alignment horizontal="left" vertical="top" wrapText="1"/>
    </xf>
    <xf numFmtId="0" fontId="67" fillId="0" borderId="0" xfId="42" applyFont="1" applyAlignment="1">
      <alignment horizontal="left" vertical="top" wrapText="1"/>
    </xf>
    <xf numFmtId="0" fontId="54" fillId="0" borderId="0" xfId="42" applyFont="1" applyAlignment="1">
      <alignment horizontal="center" vertical="top"/>
    </xf>
    <xf numFmtId="0" fontId="54" fillId="0" borderId="12" xfId="42" applyFont="1" applyBorder="1" applyAlignment="1">
      <alignment horizontal="left" wrapText="1"/>
    </xf>
    <xf numFmtId="0" fontId="65" fillId="33" borderId="57" xfId="42" applyFont="1" applyFill="1" applyBorder="1" applyAlignment="1">
      <alignment horizontal="center" vertical="center" wrapText="1"/>
    </xf>
    <xf numFmtId="0" fontId="65" fillId="33" borderId="13" xfId="42" applyFont="1" applyFill="1" applyBorder="1" applyAlignment="1">
      <alignment horizontal="center" vertical="center" wrapText="1"/>
    </xf>
    <xf numFmtId="0" fontId="65" fillId="33" borderId="56" xfId="42" applyFont="1" applyFill="1" applyBorder="1" applyAlignment="1">
      <alignment horizontal="center" vertical="center" wrapText="1"/>
    </xf>
    <xf numFmtId="0" fontId="65" fillId="33" borderId="55" xfId="42" applyFont="1" applyFill="1" applyBorder="1" applyAlignment="1">
      <alignment horizontal="center" vertical="center" wrapText="1"/>
    </xf>
    <xf numFmtId="0" fontId="18" fillId="0" borderId="51" xfId="42" applyFont="1" applyBorder="1" applyAlignment="1">
      <alignment horizontal="center"/>
    </xf>
    <xf numFmtId="0" fontId="18" fillId="0" borderId="50" xfId="42" applyFont="1" applyBorder="1" applyAlignment="1">
      <alignment horizontal="center"/>
    </xf>
    <xf numFmtId="0" fontId="18" fillId="0" borderId="49" xfId="42" applyFont="1" applyBorder="1" applyAlignment="1">
      <alignment horizontal="center"/>
    </xf>
    <xf numFmtId="0" fontId="51" fillId="33" borderId="44" xfId="42" applyFill="1" applyBorder="1" applyAlignment="1">
      <alignment horizontal="center" vertical="top"/>
    </xf>
    <xf numFmtId="0" fontId="51" fillId="33" borderId="31" xfId="42" applyFill="1" applyBorder="1" applyAlignment="1">
      <alignment horizontal="center" vertical="top"/>
    </xf>
    <xf numFmtId="0" fontId="51" fillId="33" borderId="41" xfId="42" applyFill="1" applyBorder="1" applyAlignment="1">
      <alignment horizontal="center" vertical="top"/>
    </xf>
    <xf numFmtId="0" fontId="51" fillId="33" borderId="40" xfId="42" applyFill="1" applyBorder="1" applyAlignment="1">
      <alignment horizontal="center" vertical="top"/>
    </xf>
    <xf numFmtId="0" fontId="62" fillId="37" borderId="45" xfId="42" applyFont="1" applyFill="1" applyBorder="1" applyAlignment="1">
      <alignment horizontal="center" vertical="center"/>
    </xf>
    <xf numFmtId="0" fontId="62" fillId="37" borderId="44" xfId="42" applyFont="1" applyFill="1" applyBorder="1" applyAlignment="1">
      <alignment horizontal="center" vertical="center"/>
    </xf>
    <xf numFmtId="0" fontId="62" fillId="37" borderId="31" xfId="42" applyFont="1" applyFill="1" applyBorder="1" applyAlignment="1">
      <alignment horizontal="center" vertical="center"/>
    </xf>
    <xf numFmtId="0" fontId="62" fillId="35" borderId="45" xfId="42" applyFont="1" applyFill="1" applyBorder="1" applyAlignment="1">
      <alignment horizontal="center" vertical="center"/>
    </xf>
    <xf numFmtId="0" fontId="62" fillId="35" borderId="44" xfId="42" applyFont="1" applyFill="1" applyBorder="1" applyAlignment="1">
      <alignment horizontal="center" vertical="center"/>
    </xf>
    <xf numFmtId="0" fontId="62" fillId="35" borderId="31" xfId="42" applyFont="1" applyFill="1" applyBorder="1" applyAlignment="1">
      <alignment horizontal="center" vertical="center"/>
    </xf>
    <xf numFmtId="0" fontId="62" fillId="36" borderId="45" xfId="42" applyFont="1" applyFill="1" applyBorder="1" applyAlignment="1">
      <alignment horizontal="center" vertical="center"/>
    </xf>
    <xf numFmtId="0" fontId="62" fillId="36" borderId="44" xfId="42" applyFont="1" applyFill="1" applyBorder="1" applyAlignment="1">
      <alignment horizontal="center" vertical="center"/>
    </xf>
    <xf numFmtId="0" fontId="62" fillId="36" borderId="31" xfId="42" applyFont="1" applyFill="1" applyBorder="1" applyAlignment="1">
      <alignment horizontal="center" vertical="center"/>
    </xf>
    <xf numFmtId="0" fontId="18" fillId="0" borderId="59" xfId="42" applyFont="1" applyBorder="1" applyAlignment="1">
      <alignment horizontal="left"/>
    </xf>
    <xf numFmtId="0" fontId="18" fillId="0" borderId="58" xfId="42" applyFont="1" applyBorder="1" applyAlignment="1">
      <alignment horizontal="left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3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A18" sqref="A18:H18"/>
    </sheetView>
  </sheetViews>
  <sheetFormatPr defaultRowHeight="12.75" x14ac:dyDescent="0.2"/>
  <cols>
    <col min="2" max="2" width="33.6640625" customWidth="1"/>
    <col min="3" max="3" width="80.1640625" customWidth="1"/>
    <col min="6" max="8" width="16.83203125" customWidth="1"/>
  </cols>
  <sheetData>
    <row r="1" spans="1:10" x14ac:dyDescent="0.2">
      <c r="A1" s="168"/>
      <c r="B1" s="168"/>
      <c r="C1" s="168"/>
      <c r="D1" s="168"/>
      <c r="E1" s="168"/>
      <c r="F1" s="168"/>
      <c r="G1" s="168"/>
      <c r="H1" s="169" t="s">
        <v>424</v>
      </c>
      <c r="I1" s="168"/>
      <c r="J1" s="168"/>
    </row>
    <row r="2" spans="1:10" x14ac:dyDescent="0.2">
      <c r="A2" s="168" t="s">
        <v>425</v>
      </c>
      <c r="B2" s="170"/>
      <c r="C2" s="193"/>
      <c r="D2" s="193"/>
      <c r="E2" s="193"/>
      <c r="F2" s="193"/>
      <c r="G2" s="193"/>
      <c r="H2" s="193"/>
      <c r="I2" s="168"/>
      <c r="J2" s="172"/>
    </row>
    <row r="3" spans="1:10" x14ac:dyDescent="0.2">
      <c r="A3" s="194" t="s">
        <v>426</v>
      </c>
      <c r="B3" s="194"/>
      <c r="C3" s="168"/>
      <c r="D3" s="168"/>
      <c r="E3" s="168"/>
      <c r="F3" s="168"/>
      <c r="G3" s="168"/>
      <c r="H3" s="172"/>
      <c r="I3" s="168"/>
      <c r="J3" s="168"/>
    </row>
    <row r="4" spans="1:10" x14ac:dyDescent="0.2">
      <c r="A4" s="193" t="s">
        <v>427</v>
      </c>
      <c r="B4" s="193"/>
      <c r="C4" s="193"/>
      <c r="D4" s="193"/>
      <c r="E4" s="193"/>
      <c r="F4" s="193"/>
      <c r="G4" s="173">
        <f>H32</f>
        <v>24311.551197417117</v>
      </c>
      <c r="H4" s="174" t="s">
        <v>428</v>
      </c>
      <c r="I4" s="168"/>
      <c r="J4" s="168"/>
    </row>
    <row r="5" spans="1:10" x14ac:dyDescent="0.2">
      <c r="A5" s="175"/>
      <c r="B5" s="195" t="s">
        <v>429</v>
      </c>
      <c r="C5" s="195"/>
      <c r="D5" s="168"/>
      <c r="E5" s="168"/>
      <c r="F5" s="168"/>
      <c r="G5" s="172"/>
      <c r="H5" s="172"/>
      <c r="I5" s="168"/>
      <c r="J5" s="168"/>
    </row>
    <row r="6" spans="1:10" x14ac:dyDescent="0.2">
      <c r="A6" s="175"/>
      <c r="B6" s="195" t="s">
        <v>430</v>
      </c>
      <c r="C6" s="195"/>
      <c r="D6" s="195"/>
      <c r="E6" s="195"/>
      <c r="F6" s="195"/>
      <c r="G6" s="173">
        <f>H31</f>
        <v>2604.8090568661196</v>
      </c>
      <c r="H6" s="174" t="s">
        <v>428</v>
      </c>
      <c r="I6" s="168"/>
      <c r="J6" s="168"/>
    </row>
    <row r="7" spans="1:10" x14ac:dyDescent="0.2">
      <c r="A7" s="168"/>
      <c r="B7" s="192"/>
      <c r="C7" s="192"/>
      <c r="D7" s="192"/>
      <c r="E7" s="192"/>
      <c r="F7" s="192"/>
      <c r="G7" s="192"/>
      <c r="H7" s="168"/>
      <c r="I7" s="168"/>
      <c r="J7" s="168"/>
    </row>
    <row r="8" spans="1:10" x14ac:dyDescent="0.2">
      <c r="A8" s="176"/>
      <c r="B8" s="198" t="s">
        <v>431</v>
      </c>
      <c r="C8" s="198"/>
      <c r="D8" s="198"/>
      <c r="E8" s="198"/>
      <c r="F8" s="198"/>
      <c r="G8" s="198"/>
      <c r="H8" s="168"/>
      <c r="I8" s="168"/>
      <c r="J8" s="168"/>
    </row>
    <row r="9" spans="1:10" ht="18.75" customHeight="1" x14ac:dyDescent="0.2">
      <c r="A9" s="171"/>
      <c r="B9" s="171"/>
      <c r="C9" s="8" t="s">
        <v>432</v>
      </c>
      <c r="D9" s="168"/>
      <c r="E9" s="168"/>
      <c r="F9" s="168"/>
      <c r="G9" s="168"/>
      <c r="H9" s="172"/>
      <c r="I9" s="168"/>
      <c r="J9" s="168"/>
    </row>
    <row r="10" spans="1:10" ht="30.75" customHeight="1" x14ac:dyDescent="0.25">
      <c r="A10" s="168"/>
      <c r="B10" s="199" t="s">
        <v>433</v>
      </c>
      <c r="C10" s="199"/>
      <c r="D10" s="199"/>
      <c r="E10" s="199"/>
      <c r="F10" s="199"/>
      <c r="G10" s="199"/>
      <c r="H10" s="172"/>
      <c r="I10" s="168"/>
      <c r="J10" s="168"/>
    </row>
    <row r="11" spans="1:10" x14ac:dyDescent="0.2">
      <c r="A11" s="8"/>
      <c r="B11" s="200" t="s">
        <v>3</v>
      </c>
      <c r="C11" s="200"/>
      <c r="D11" s="200"/>
      <c r="E11" s="200"/>
      <c r="F11" s="200"/>
      <c r="G11" s="200"/>
      <c r="H11" s="8"/>
      <c r="I11" s="8"/>
      <c r="J11" s="8"/>
    </row>
    <row r="12" spans="1:10" x14ac:dyDescent="0.2">
      <c r="A12" s="15"/>
      <c r="B12" s="201" t="s">
        <v>434</v>
      </c>
      <c r="C12" s="201"/>
      <c r="D12" s="201"/>
      <c r="E12" s="201"/>
      <c r="F12" s="201"/>
      <c r="G12" s="201"/>
      <c r="H12" s="2"/>
      <c r="I12" s="2"/>
      <c r="J12" s="2"/>
    </row>
    <row r="13" spans="1:10" x14ac:dyDescent="0.2">
      <c r="A13" s="202"/>
      <c r="B13" s="202"/>
      <c r="C13" s="202"/>
      <c r="D13" s="202"/>
      <c r="E13" s="202"/>
      <c r="F13" s="202"/>
      <c r="G13" s="202"/>
      <c r="H13" s="202"/>
      <c r="I13" s="168"/>
      <c r="J13" s="168"/>
    </row>
    <row r="14" spans="1:10" x14ac:dyDescent="0.2">
      <c r="A14" s="203" t="s">
        <v>435</v>
      </c>
      <c r="B14" s="203" t="s">
        <v>436</v>
      </c>
      <c r="C14" s="203" t="s">
        <v>437</v>
      </c>
      <c r="D14" s="205" t="s">
        <v>438</v>
      </c>
      <c r="E14" s="206"/>
      <c r="F14" s="206"/>
      <c r="G14" s="207"/>
      <c r="H14" s="203" t="s">
        <v>439</v>
      </c>
      <c r="I14" s="30"/>
      <c r="J14" s="30"/>
    </row>
    <row r="15" spans="1:10" ht="36" x14ac:dyDescent="0.2">
      <c r="A15" s="204"/>
      <c r="B15" s="204"/>
      <c r="C15" s="204"/>
      <c r="D15" s="205" t="s">
        <v>440</v>
      </c>
      <c r="E15" s="208"/>
      <c r="F15" s="29" t="s">
        <v>441</v>
      </c>
      <c r="G15" s="29" t="s">
        <v>442</v>
      </c>
      <c r="H15" s="204"/>
      <c r="I15" s="30"/>
      <c r="J15" s="30"/>
    </row>
    <row r="16" spans="1:10" x14ac:dyDescent="0.2">
      <c r="A16" s="177">
        <v>1</v>
      </c>
      <c r="B16" s="178">
        <v>2</v>
      </c>
      <c r="C16" s="178">
        <v>3</v>
      </c>
      <c r="D16" s="209">
        <v>4</v>
      </c>
      <c r="E16" s="210"/>
      <c r="F16" s="178">
        <v>5</v>
      </c>
      <c r="G16" s="178">
        <v>6</v>
      </c>
      <c r="H16" s="178">
        <v>7</v>
      </c>
      <c r="I16" s="30"/>
      <c r="J16" s="30"/>
    </row>
    <row r="17" spans="1:10" x14ac:dyDescent="0.2">
      <c r="A17" s="211"/>
      <c r="B17" s="211"/>
      <c r="C17" s="211"/>
      <c r="D17" s="211"/>
      <c r="E17" s="211"/>
      <c r="F17" s="211"/>
      <c r="G17" s="211"/>
      <c r="H17" s="211"/>
    </row>
    <row r="18" spans="1:10" ht="15.75" x14ac:dyDescent="0.25">
      <c r="A18" s="212" t="s">
        <v>443</v>
      </c>
      <c r="B18" s="213"/>
      <c r="C18" s="213"/>
      <c r="D18" s="213"/>
      <c r="E18" s="213"/>
      <c r="F18" s="213"/>
      <c r="G18" s="213"/>
      <c r="H18" s="214"/>
      <c r="I18" s="8"/>
      <c r="J18" s="8"/>
    </row>
    <row r="19" spans="1:10" x14ac:dyDescent="0.2">
      <c r="A19" s="179" t="s">
        <v>76</v>
      </c>
      <c r="B19" s="180" t="s">
        <v>9</v>
      </c>
      <c r="C19" s="180" t="s">
        <v>7</v>
      </c>
      <c r="D19" s="215">
        <v>17755.546999999999</v>
      </c>
      <c r="E19" s="216"/>
      <c r="F19" s="181" t="s">
        <v>444</v>
      </c>
      <c r="G19" s="181" t="s">
        <v>444</v>
      </c>
      <c r="H19" s="182">
        <v>17755.546999999999</v>
      </c>
      <c r="I19" s="183"/>
      <c r="J19" s="2"/>
    </row>
    <row r="20" spans="1:10" x14ac:dyDescent="0.2">
      <c r="A20" s="184"/>
      <c r="B20" s="185"/>
      <c r="C20" s="185" t="s">
        <v>445</v>
      </c>
      <c r="D20" s="196">
        <v>17755.546999999999</v>
      </c>
      <c r="E20" s="197"/>
      <c r="F20" s="186" t="s">
        <v>444</v>
      </c>
      <c r="G20" s="186" t="s">
        <v>444</v>
      </c>
      <c r="H20" s="187">
        <v>17755.546999999999</v>
      </c>
      <c r="I20" s="2"/>
      <c r="J20" s="2"/>
    </row>
    <row r="21" spans="1:10" x14ac:dyDescent="0.2">
      <c r="A21" s="184"/>
      <c r="B21" s="185"/>
      <c r="C21" s="185" t="s">
        <v>446</v>
      </c>
      <c r="D21" s="196">
        <v>17755.546999999999</v>
      </c>
      <c r="E21" s="197"/>
      <c r="F21" s="186" t="s">
        <v>444</v>
      </c>
      <c r="G21" s="186" t="s">
        <v>444</v>
      </c>
      <c r="H21" s="187">
        <v>17755.546999999999</v>
      </c>
      <c r="I21" s="2"/>
      <c r="J21" s="2"/>
    </row>
    <row r="22" spans="1:10" x14ac:dyDescent="0.2">
      <c r="A22" s="219"/>
      <c r="B22" s="219"/>
      <c r="C22" s="219"/>
      <c r="D22" s="219"/>
      <c r="E22" s="219"/>
      <c r="F22" s="219"/>
      <c r="G22" s="219"/>
      <c r="H22" s="219"/>
      <c r="I22" s="2"/>
      <c r="J22" s="2"/>
    </row>
    <row r="23" spans="1:10" ht="15.75" x14ac:dyDescent="0.25">
      <c r="A23" s="212" t="s">
        <v>447</v>
      </c>
      <c r="B23" s="213"/>
      <c r="C23" s="213"/>
      <c r="D23" s="213"/>
      <c r="E23" s="213"/>
      <c r="F23" s="213"/>
      <c r="G23" s="213"/>
      <c r="H23" s="214"/>
      <c r="I23" s="8"/>
      <c r="J23" s="8"/>
    </row>
    <row r="24" spans="1:10" ht="25.5" x14ac:dyDescent="0.2">
      <c r="A24" s="179" t="s">
        <v>91</v>
      </c>
      <c r="B24" s="180" t="s">
        <v>448</v>
      </c>
      <c r="C24" s="180" t="s">
        <v>449</v>
      </c>
      <c r="D24" s="220">
        <f>D21*5.3%</f>
        <v>941.04399099999989</v>
      </c>
      <c r="E24" s="221"/>
      <c r="F24" s="188" t="s">
        <v>444</v>
      </c>
      <c r="G24" s="188" t="s">
        <v>444</v>
      </c>
      <c r="H24" s="188">
        <f>D24</f>
        <v>941.04399099999989</v>
      </c>
      <c r="I24" s="183"/>
      <c r="J24" s="2"/>
    </row>
    <row r="25" spans="1:10" x14ac:dyDescent="0.2">
      <c r="A25" s="184"/>
      <c r="B25" s="185"/>
      <c r="C25" s="185" t="s">
        <v>450</v>
      </c>
      <c r="D25" s="217">
        <f>D24</f>
        <v>941.04399099999989</v>
      </c>
      <c r="E25" s="218"/>
      <c r="F25" s="189" t="s">
        <v>444</v>
      </c>
      <c r="G25" s="189" t="s">
        <v>444</v>
      </c>
      <c r="H25" s="189">
        <f>H24</f>
        <v>941.04399099999989</v>
      </c>
      <c r="I25" s="2"/>
      <c r="J25" s="2"/>
    </row>
    <row r="26" spans="1:10" x14ac:dyDescent="0.2">
      <c r="A26" s="184"/>
      <c r="B26" s="185"/>
      <c r="C26" s="185" t="s">
        <v>451</v>
      </c>
      <c r="D26" s="217">
        <f>D25+D21</f>
        <v>18696.590990999997</v>
      </c>
      <c r="E26" s="218"/>
      <c r="F26" s="189" t="s">
        <v>444</v>
      </c>
      <c r="G26" s="189" t="s">
        <v>444</v>
      </c>
      <c r="H26" s="189">
        <f>D26</f>
        <v>18696.590990999997</v>
      </c>
      <c r="I26" s="2"/>
      <c r="J26" s="2"/>
    </row>
    <row r="27" spans="1:10" x14ac:dyDescent="0.2">
      <c r="A27" s="179" t="s">
        <v>101</v>
      </c>
      <c r="B27" s="180" t="s">
        <v>452</v>
      </c>
      <c r="C27" s="180" t="s">
        <v>453</v>
      </c>
      <c r="D27" s="220">
        <f>D26*5%</f>
        <v>934.82954954999991</v>
      </c>
      <c r="E27" s="221"/>
      <c r="F27" s="188" t="s">
        <v>444</v>
      </c>
      <c r="G27" s="188" t="s">
        <v>444</v>
      </c>
      <c r="H27" s="188">
        <f>D27</f>
        <v>934.82954954999991</v>
      </c>
      <c r="I27" s="183"/>
      <c r="J27" s="2"/>
    </row>
    <row r="28" spans="1:10" x14ac:dyDescent="0.2">
      <c r="A28" s="179" t="s">
        <v>105</v>
      </c>
      <c r="B28" s="180" t="s">
        <v>454</v>
      </c>
      <c r="C28" s="180" t="s">
        <v>455</v>
      </c>
      <c r="D28" s="220">
        <f>D26*3%</f>
        <v>560.89772972999992</v>
      </c>
      <c r="E28" s="221"/>
      <c r="F28" s="188" t="s">
        <v>444</v>
      </c>
      <c r="G28" s="188" t="s">
        <v>444</v>
      </c>
      <c r="H28" s="188">
        <f>D28</f>
        <v>560.89772972999992</v>
      </c>
      <c r="I28" s="183"/>
      <c r="J28" s="2"/>
    </row>
    <row r="29" spans="1:10" x14ac:dyDescent="0.2">
      <c r="A29" s="190"/>
      <c r="B29" s="190"/>
      <c r="C29" s="190" t="s">
        <v>456</v>
      </c>
      <c r="D29" s="217">
        <f>D26+D27+D28</f>
        <v>20192.318270279997</v>
      </c>
      <c r="E29" s="218"/>
      <c r="F29" s="189" t="s">
        <v>444</v>
      </c>
      <c r="G29" s="189" t="s">
        <v>444</v>
      </c>
      <c r="H29" s="189">
        <f>D29</f>
        <v>20192.318270279997</v>
      </c>
      <c r="I29" s="2"/>
      <c r="J29" s="2"/>
    </row>
    <row r="30" spans="1:10" ht="25.5" x14ac:dyDescent="0.2">
      <c r="A30" s="190"/>
      <c r="B30" s="190"/>
      <c r="C30" s="190" t="s">
        <v>457</v>
      </c>
      <c r="D30" s="222">
        <f>D29*1.075</f>
        <v>21706.742140550996</v>
      </c>
      <c r="E30" s="223"/>
      <c r="F30" s="191" t="s">
        <v>444</v>
      </c>
      <c r="G30" s="191" t="s">
        <v>444</v>
      </c>
      <c r="H30" s="189">
        <f>H29*1.075</f>
        <v>21706.742140550996</v>
      </c>
      <c r="I30" s="183"/>
      <c r="J30" s="2"/>
    </row>
    <row r="31" spans="1:10" x14ac:dyDescent="0.2">
      <c r="A31" s="179" t="s">
        <v>116</v>
      </c>
      <c r="B31" s="180" t="s">
        <v>458</v>
      </c>
      <c r="C31" s="180" t="s">
        <v>459</v>
      </c>
      <c r="D31" s="220" t="s">
        <v>444</v>
      </c>
      <c r="E31" s="221"/>
      <c r="F31" s="188" t="s">
        <v>444</v>
      </c>
      <c r="G31" s="188">
        <f>H31</f>
        <v>2604.8090568661196</v>
      </c>
      <c r="H31" s="188">
        <f>H30*12%</f>
        <v>2604.8090568661196</v>
      </c>
      <c r="I31" s="183"/>
      <c r="J31" s="2"/>
    </row>
    <row r="32" spans="1:10" x14ac:dyDescent="0.2">
      <c r="A32" s="184"/>
      <c r="B32" s="185"/>
      <c r="C32" s="185" t="s">
        <v>460</v>
      </c>
      <c r="D32" s="217">
        <f>D30</f>
        <v>21706.742140550996</v>
      </c>
      <c r="E32" s="218"/>
      <c r="F32" s="189" t="s">
        <v>444</v>
      </c>
      <c r="G32" s="189">
        <f>G31</f>
        <v>2604.8090568661196</v>
      </c>
      <c r="H32" s="189">
        <f>H30+H31</f>
        <v>24311.551197417117</v>
      </c>
      <c r="I32" s="2"/>
      <c r="J32" s="2"/>
    </row>
    <row r="33" spans="1:10" x14ac:dyDescent="0.2">
      <c r="A33" s="224"/>
      <c r="B33" s="224"/>
      <c r="C33" s="224"/>
      <c r="D33" s="224"/>
      <c r="E33" s="224"/>
      <c r="F33" s="224"/>
      <c r="G33" s="224"/>
      <c r="H33" s="224"/>
      <c r="I33" s="2"/>
      <c r="J33" s="2"/>
    </row>
    <row r="34" spans="1:10" x14ac:dyDescent="0.2">
      <c r="A34" s="25"/>
      <c r="B34" s="224" t="s">
        <v>461</v>
      </c>
      <c r="C34" s="224"/>
      <c r="D34" s="224"/>
      <c r="E34" s="225" t="s">
        <v>462</v>
      </c>
      <c r="F34" s="225"/>
      <c r="G34" s="225"/>
      <c r="H34" s="225"/>
      <c r="I34" s="2"/>
      <c r="J34" s="2"/>
    </row>
    <row r="35" spans="1:10" x14ac:dyDescent="0.2">
      <c r="A35" s="224"/>
      <c r="B35" s="224"/>
      <c r="C35" s="224"/>
      <c r="D35" s="224"/>
      <c r="E35" s="224"/>
      <c r="F35" s="224"/>
      <c r="G35" s="224"/>
      <c r="H35" s="224"/>
      <c r="I35" s="2"/>
      <c r="J35" s="2"/>
    </row>
    <row r="36" spans="1:10" x14ac:dyDescent="0.2">
      <c r="A36" s="25"/>
      <c r="B36" s="224" t="s">
        <v>463</v>
      </c>
      <c r="C36" s="224"/>
      <c r="D36" s="224"/>
      <c r="E36" s="225" t="s">
        <v>462</v>
      </c>
      <c r="F36" s="225"/>
      <c r="G36" s="225"/>
      <c r="H36" s="225"/>
      <c r="I36" s="2"/>
      <c r="J36" s="2"/>
    </row>
    <row r="37" spans="1:10" x14ac:dyDescent="0.2">
      <c r="A37" s="224"/>
      <c r="B37" s="224"/>
      <c r="C37" s="224"/>
      <c r="D37" s="224"/>
      <c r="E37" s="224"/>
      <c r="F37" s="224"/>
      <c r="G37" s="224"/>
      <c r="H37" s="224"/>
      <c r="I37" s="2"/>
      <c r="J37" s="2"/>
    </row>
    <row r="38" spans="1:10" x14ac:dyDescent="0.2">
      <c r="A38" s="25"/>
      <c r="B38" s="224" t="s">
        <v>464</v>
      </c>
      <c r="C38" s="224"/>
      <c r="D38" s="224"/>
      <c r="E38" s="225" t="s">
        <v>462</v>
      </c>
      <c r="F38" s="225"/>
      <c r="G38" s="225"/>
      <c r="H38" s="225"/>
      <c r="I38" s="2"/>
      <c r="J38" s="2"/>
    </row>
  </sheetData>
  <mergeCells count="43">
    <mergeCell ref="A37:H37"/>
    <mergeCell ref="B38:D38"/>
    <mergeCell ref="E38:H38"/>
    <mergeCell ref="A33:H33"/>
    <mergeCell ref="B34:D34"/>
    <mergeCell ref="E34:H34"/>
    <mergeCell ref="A35:H35"/>
    <mergeCell ref="B36:D36"/>
    <mergeCell ref="E36:H36"/>
    <mergeCell ref="D32:E32"/>
    <mergeCell ref="D21:E21"/>
    <mergeCell ref="A22:H22"/>
    <mergeCell ref="A23:H23"/>
    <mergeCell ref="D24:E24"/>
    <mergeCell ref="D25:E25"/>
    <mergeCell ref="D26:E26"/>
    <mergeCell ref="D27:E27"/>
    <mergeCell ref="D28:E28"/>
    <mergeCell ref="D29:E29"/>
    <mergeCell ref="D30:E30"/>
    <mergeCell ref="D31:E31"/>
    <mergeCell ref="D20:E20"/>
    <mergeCell ref="B8:G8"/>
    <mergeCell ref="B10:G10"/>
    <mergeCell ref="B11:G11"/>
    <mergeCell ref="B12:G12"/>
    <mergeCell ref="A13:H13"/>
    <mergeCell ref="A14:A15"/>
    <mergeCell ref="B14:B15"/>
    <mergeCell ref="C14:C15"/>
    <mergeCell ref="D14:G14"/>
    <mergeCell ref="H14:H15"/>
    <mergeCell ref="D15:E15"/>
    <mergeCell ref="D16:E16"/>
    <mergeCell ref="A17:H17"/>
    <mergeCell ref="A18:H18"/>
    <mergeCell ref="D19:E19"/>
    <mergeCell ref="B7:G7"/>
    <mergeCell ref="C2:H2"/>
    <mergeCell ref="A3:B3"/>
    <mergeCell ref="A4:F4"/>
    <mergeCell ref="B5:C5"/>
    <mergeCell ref="B6:F6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7"/>
  <sheetViews>
    <sheetView showGridLines="0" workbookViewId="0">
      <selection activeCell="C111" sqref="C111"/>
    </sheetView>
  </sheetViews>
  <sheetFormatPr defaultRowHeight="12.75" outlineLevelRow="3" x14ac:dyDescent="0.2"/>
  <cols>
    <col min="1" max="1" width="8.83203125" customWidth="1"/>
    <col min="2" max="2" width="27.83203125" customWidth="1"/>
    <col min="3" max="3" width="72.6640625" customWidth="1"/>
    <col min="4" max="4" width="16.83203125" customWidth="1"/>
    <col min="5" max="5" width="14.83203125" customWidth="1"/>
    <col min="6" max="6" width="14.6640625" customWidth="1"/>
    <col min="7" max="7" width="16" customWidth="1"/>
  </cols>
  <sheetData>
    <row r="1" spans="1:12" s="1" customFormat="1" x14ac:dyDescent="0.2">
      <c r="A1" s="2"/>
      <c r="B1" s="2"/>
      <c r="C1" s="2"/>
      <c r="D1" s="2"/>
      <c r="E1" s="3"/>
      <c r="F1" s="4" t="s">
        <v>0</v>
      </c>
      <c r="G1" s="6" t="s">
        <v>1</v>
      </c>
      <c r="H1" s="2"/>
      <c r="I1" s="2"/>
      <c r="J1" s="2"/>
      <c r="K1" s="2"/>
      <c r="L1" s="2"/>
    </row>
    <row r="2" spans="1:12" ht="21.95" customHeight="1" x14ac:dyDescent="0.2">
      <c r="A2" s="7" t="s">
        <v>2</v>
      </c>
      <c r="B2" s="7"/>
      <c r="C2" s="229" t="s">
        <v>3</v>
      </c>
      <c r="D2" s="229"/>
      <c r="E2" s="229"/>
      <c r="F2" s="229"/>
      <c r="G2" s="229"/>
      <c r="H2" s="9"/>
      <c r="I2" s="9"/>
      <c r="J2" s="9"/>
      <c r="K2" s="9"/>
      <c r="L2" s="9"/>
    </row>
    <row r="3" spans="1:12" s="1" customFormat="1" outlineLevel="1" x14ac:dyDescent="0.2">
      <c r="A3" s="10" t="s">
        <v>4</v>
      </c>
      <c r="B3" s="10"/>
      <c r="C3" s="237" t="s">
        <v>5</v>
      </c>
      <c r="D3" s="237"/>
      <c r="E3" s="237"/>
      <c r="F3" s="237"/>
      <c r="G3" s="237"/>
      <c r="H3" s="11"/>
      <c r="I3" s="11"/>
      <c r="J3" s="11"/>
      <c r="K3" s="11"/>
      <c r="L3" s="11"/>
    </row>
    <row r="4" spans="1:12" ht="21.95" customHeight="1" x14ac:dyDescent="0.2">
      <c r="A4" s="7" t="s">
        <v>6</v>
      </c>
      <c r="B4" s="7"/>
      <c r="C4" s="229" t="s">
        <v>7</v>
      </c>
      <c r="D4" s="229"/>
      <c r="E4" s="229"/>
      <c r="F4" s="229"/>
      <c r="G4" s="229"/>
      <c r="H4" s="9"/>
      <c r="I4" s="9"/>
      <c r="J4" s="9"/>
      <c r="K4" s="9"/>
      <c r="L4" s="9"/>
    </row>
    <row r="5" spans="1:12" s="1" customFormat="1" outlineLevel="1" x14ac:dyDescent="0.2">
      <c r="A5" s="10" t="s">
        <v>8</v>
      </c>
      <c r="B5" s="10"/>
      <c r="C5" s="237" t="s">
        <v>9</v>
      </c>
      <c r="D5" s="237"/>
      <c r="E5" s="237"/>
      <c r="F5" s="237"/>
      <c r="G5" s="237"/>
      <c r="H5" s="11"/>
      <c r="I5" s="11"/>
      <c r="J5" s="11"/>
      <c r="K5" s="11"/>
      <c r="L5" s="11"/>
    </row>
    <row r="6" spans="1:12" s="1" customFormat="1" ht="18" customHeight="1" x14ac:dyDescent="0.25">
      <c r="A6" s="12"/>
      <c r="B6" s="12"/>
      <c r="C6" s="13" t="s">
        <v>10</v>
      </c>
      <c r="D6" s="238" t="s">
        <v>11</v>
      </c>
      <c r="E6" s="238"/>
      <c r="F6" s="238"/>
      <c r="G6" s="238"/>
      <c r="H6" s="2"/>
      <c r="I6" s="2"/>
      <c r="J6" s="2"/>
      <c r="K6" s="2"/>
      <c r="L6" s="2"/>
    </row>
    <row r="7" spans="1:12" s="1" customFormat="1" ht="15" x14ac:dyDescent="0.2">
      <c r="A7" s="2"/>
      <c r="B7" s="236" t="s">
        <v>12</v>
      </c>
      <c r="C7" s="236"/>
      <c r="D7" s="236"/>
      <c r="E7" s="236"/>
      <c r="F7" s="236"/>
      <c r="G7" s="236"/>
      <c r="H7" s="2"/>
      <c r="I7" s="2"/>
      <c r="J7" s="2"/>
      <c r="K7" s="2"/>
      <c r="L7" s="2"/>
    </row>
    <row r="8" spans="1:12" s="1" customFormat="1" ht="21.95" customHeight="1" x14ac:dyDescent="0.2">
      <c r="A8" s="14" t="s">
        <v>13</v>
      </c>
      <c r="B8" s="227" t="s">
        <v>14</v>
      </c>
      <c r="C8" s="227"/>
      <c r="D8" s="227"/>
      <c r="E8" s="227"/>
      <c r="F8" s="227"/>
      <c r="G8" s="227"/>
      <c r="H8" s="2"/>
      <c r="I8" s="2"/>
      <c r="J8" s="2"/>
      <c r="K8" s="2"/>
      <c r="L8" s="2"/>
    </row>
    <row r="9" spans="1:12" s="1" customFormat="1" ht="18" customHeight="1" x14ac:dyDescent="0.2">
      <c r="A9" s="15"/>
      <c r="B9" s="228" t="s">
        <v>15</v>
      </c>
      <c r="C9" s="228"/>
      <c r="D9" s="228"/>
      <c r="E9" s="228"/>
      <c r="F9" s="228"/>
      <c r="G9" s="228"/>
      <c r="H9" s="2"/>
      <c r="I9" s="2"/>
      <c r="J9" s="2"/>
      <c r="K9" s="2"/>
      <c r="L9" s="2"/>
    </row>
    <row r="10" spans="1:12" s="1" customFormat="1" x14ac:dyDescent="0.2">
      <c r="A10" s="7" t="s">
        <v>16</v>
      </c>
      <c r="B10" s="7"/>
      <c r="C10" s="229" t="s">
        <v>17</v>
      </c>
      <c r="D10" s="229"/>
      <c r="E10" s="229"/>
      <c r="F10" s="229"/>
      <c r="G10" s="229"/>
      <c r="H10" s="2"/>
      <c r="I10" s="2"/>
      <c r="J10" s="2"/>
      <c r="K10" s="2"/>
      <c r="L10" s="2"/>
    </row>
    <row r="11" spans="1:12" ht="21.95" customHeight="1" x14ac:dyDescent="0.2">
      <c r="A11" s="8"/>
      <c r="B11" s="8"/>
      <c r="C11" s="16" t="s">
        <v>18</v>
      </c>
      <c r="D11" s="16"/>
      <c r="E11" s="16"/>
      <c r="F11" s="17">
        <v>17755.546999999999</v>
      </c>
      <c r="G11" s="18" t="s">
        <v>20</v>
      </c>
      <c r="H11" s="8"/>
      <c r="I11" s="8"/>
      <c r="J11" s="8"/>
      <c r="K11" s="8"/>
      <c r="L11" s="8"/>
    </row>
    <row r="12" spans="1:12" hidden="1" outlineLevel="1" x14ac:dyDescent="0.2">
      <c r="A12" s="8"/>
      <c r="B12" s="8"/>
      <c r="C12" s="19"/>
      <c r="D12" s="19" t="s">
        <v>21</v>
      </c>
      <c r="E12" s="19"/>
      <c r="F12" s="20"/>
      <c r="G12" s="21"/>
      <c r="H12" s="8"/>
      <c r="I12" s="8"/>
      <c r="J12" s="8"/>
      <c r="K12" s="8"/>
      <c r="L12" s="8"/>
    </row>
    <row r="13" spans="1:12" hidden="1" outlineLevel="1" x14ac:dyDescent="0.2">
      <c r="A13" s="8"/>
      <c r="B13" s="8"/>
      <c r="C13" s="5"/>
      <c r="D13" s="22" t="s">
        <v>22</v>
      </c>
      <c r="E13" s="22"/>
      <c r="F13" s="23" t="s">
        <v>19</v>
      </c>
      <c r="G13" s="24" t="s">
        <v>20</v>
      </c>
      <c r="H13" s="8"/>
      <c r="I13" s="8"/>
      <c r="J13" s="8"/>
      <c r="K13" s="8"/>
      <c r="L13" s="8"/>
    </row>
    <row r="14" spans="1:12" collapsed="1" x14ac:dyDescent="0.2">
      <c r="A14" s="8"/>
      <c r="B14" s="8"/>
      <c r="C14" s="25" t="s">
        <v>23</v>
      </c>
      <c r="D14" s="25"/>
      <c r="E14" s="25"/>
      <c r="F14" s="26" t="s">
        <v>24</v>
      </c>
      <c r="G14" s="18" t="s">
        <v>20</v>
      </c>
      <c r="H14" s="8"/>
      <c r="I14" s="8"/>
      <c r="J14" s="8"/>
      <c r="K14" s="8"/>
      <c r="L14" s="8"/>
    </row>
    <row r="15" spans="1:12" x14ac:dyDescent="0.2">
      <c r="A15" s="8"/>
      <c r="B15" s="8"/>
      <c r="C15" s="25" t="s">
        <v>25</v>
      </c>
      <c r="D15" s="25"/>
      <c r="E15" s="25"/>
      <c r="F15" s="26" t="s">
        <v>26</v>
      </c>
      <c r="G15" s="26" t="s">
        <v>27</v>
      </c>
      <c r="H15" s="8"/>
      <c r="I15" s="8"/>
      <c r="J15" s="8"/>
      <c r="K15" s="8"/>
      <c r="L15" s="8"/>
    </row>
    <row r="16" spans="1:12" ht="21.95" customHeight="1" x14ac:dyDescent="0.2">
      <c r="A16" s="230" t="s">
        <v>28</v>
      </c>
      <c r="B16" s="230"/>
      <c r="C16" s="230"/>
      <c r="D16" s="230"/>
      <c r="E16" s="230"/>
      <c r="F16" s="230"/>
      <c r="G16" s="230"/>
      <c r="H16" s="8"/>
      <c r="I16" s="8"/>
      <c r="J16" s="8"/>
      <c r="K16" s="8"/>
      <c r="L16" s="8"/>
    </row>
    <row r="17" spans="1:12" s="27" customFormat="1" ht="49.7" customHeight="1" x14ac:dyDescent="0.2">
      <c r="A17" s="28" t="s">
        <v>29</v>
      </c>
      <c r="B17" s="29" t="s">
        <v>30</v>
      </c>
      <c r="C17" s="29" t="s">
        <v>31</v>
      </c>
      <c r="D17" s="29" t="s">
        <v>32</v>
      </c>
      <c r="E17" s="29" t="s">
        <v>33</v>
      </c>
      <c r="F17" s="29" t="s">
        <v>34</v>
      </c>
      <c r="G17" s="29" t="s">
        <v>35</v>
      </c>
      <c r="H17" s="30"/>
      <c r="I17" s="30"/>
      <c r="J17" s="30"/>
      <c r="K17" s="30"/>
      <c r="L17" s="30"/>
    </row>
    <row r="18" spans="1:12" s="31" customFormat="1" x14ac:dyDescent="0.2">
      <c r="A18" s="32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12"/>
      <c r="I18" s="12"/>
      <c r="J18" s="12"/>
      <c r="K18" s="12"/>
      <c r="L18" s="12"/>
    </row>
    <row r="19" spans="1:12" x14ac:dyDescent="0.2">
      <c r="A19" s="231"/>
      <c r="B19" s="232"/>
      <c r="C19" s="232"/>
      <c r="D19" s="232"/>
      <c r="E19" s="232"/>
      <c r="F19" s="232"/>
      <c r="G19" s="233"/>
    </row>
    <row r="20" spans="1:12" ht="15" x14ac:dyDescent="0.2">
      <c r="A20" s="34"/>
      <c r="B20" s="35"/>
      <c r="C20" s="36" t="s">
        <v>36</v>
      </c>
      <c r="D20" s="37"/>
      <c r="E20" s="38"/>
      <c r="F20" s="39"/>
      <c r="G20" s="40" t="s">
        <v>37</v>
      </c>
      <c r="H20" s="8"/>
      <c r="I20" s="8"/>
      <c r="J20" s="8"/>
      <c r="K20" s="8"/>
      <c r="L20" s="8"/>
    </row>
    <row r="21" spans="1:12" s="1" customFormat="1" outlineLevel="1" x14ac:dyDescent="0.2">
      <c r="A21" s="41"/>
      <c r="B21" s="42"/>
      <c r="C21" s="43" t="s">
        <v>38</v>
      </c>
      <c r="D21" s="44"/>
      <c r="E21" s="45"/>
      <c r="F21" s="46"/>
      <c r="G21" s="47"/>
      <c r="H21" s="2"/>
      <c r="I21" s="2"/>
      <c r="J21" s="2"/>
      <c r="K21" s="2"/>
      <c r="L21" s="2"/>
    </row>
    <row r="22" spans="1:12" s="1" customFormat="1" outlineLevel="1" x14ac:dyDescent="0.2">
      <c r="A22" s="48"/>
      <c r="B22" s="49"/>
      <c r="C22" s="50" t="s">
        <v>39</v>
      </c>
      <c r="D22" s="51" t="s">
        <v>40</v>
      </c>
      <c r="E22" s="52"/>
      <c r="F22" s="53"/>
      <c r="G22" s="54">
        <v>9654376</v>
      </c>
      <c r="H22" s="2"/>
      <c r="I22" s="2"/>
      <c r="J22" s="2"/>
      <c r="K22" s="2"/>
      <c r="L22" s="2"/>
    </row>
    <row r="23" spans="1:12" s="1" customFormat="1" outlineLevel="1" x14ac:dyDescent="0.2">
      <c r="A23" s="41"/>
      <c r="B23" s="42"/>
      <c r="C23" s="43" t="s">
        <v>41</v>
      </c>
      <c r="D23" s="44" t="s">
        <v>40</v>
      </c>
      <c r="E23" s="45"/>
      <c r="F23" s="46"/>
      <c r="G23" s="47">
        <v>4761212</v>
      </c>
      <c r="H23" s="2"/>
      <c r="I23" s="2"/>
      <c r="J23" s="2"/>
      <c r="K23" s="2"/>
      <c r="L23" s="2"/>
    </row>
    <row r="24" spans="1:12" s="1" customFormat="1" outlineLevel="1" x14ac:dyDescent="0.2">
      <c r="A24" s="48"/>
      <c r="B24" s="49"/>
      <c r="C24" s="50" t="s">
        <v>42</v>
      </c>
      <c r="D24" s="51" t="s">
        <v>40</v>
      </c>
      <c r="E24" s="52"/>
      <c r="F24" s="53"/>
      <c r="G24" s="54">
        <v>3015251</v>
      </c>
      <c r="H24" s="2"/>
      <c r="I24" s="2"/>
      <c r="J24" s="2"/>
      <c r="K24" s="2"/>
      <c r="L24" s="2"/>
    </row>
    <row r="25" spans="1:12" s="1" customFormat="1" outlineLevel="1" x14ac:dyDescent="0.2">
      <c r="A25" s="41"/>
      <c r="B25" s="42"/>
      <c r="C25" s="43" t="s">
        <v>43</v>
      </c>
      <c r="D25" s="44" t="s">
        <v>40</v>
      </c>
      <c r="E25" s="45"/>
      <c r="F25" s="46"/>
      <c r="G25" s="47">
        <v>675537</v>
      </c>
      <c r="H25" s="2"/>
      <c r="I25" s="2"/>
      <c r="J25" s="2"/>
      <c r="K25" s="2"/>
      <c r="L25" s="2"/>
    </row>
    <row r="26" spans="1:12" s="1" customFormat="1" outlineLevel="1" x14ac:dyDescent="0.2">
      <c r="A26" s="48"/>
      <c r="B26" s="49"/>
      <c r="C26" s="50" t="s">
        <v>44</v>
      </c>
      <c r="D26" s="51" t="s">
        <v>40</v>
      </c>
      <c r="E26" s="52"/>
      <c r="F26" s="53"/>
      <c r="G26" s="54">
        <v>5071342</v>
      </c>
      <c r="H26" s="2"/>
      <c r="I26" s="2"/>
      <c r="J26" s="2"/>
      <c r="K26" s="2"/>
      <c r="L26" s="2"/>
    </row>
    <row r="27" spans="1:12" s="1" customFormat="1" outlineLevel="1" x14ac:dyDescent="0.2">
      <c r="A27" s="48"/>
      <c r="B27" s="49"/>
      <c r="C27" s="50" t="s">
        <v>45</v>
      </c>
      <c r="D27" s="51" t="s">
        <v>40</v>
      </c>
      <c r="E27" s="52"/>
      <c r="F27" s="53"/>
      <c r="G27" s="54">
        <v>14577</v>
      </c>
      <c r="H27" s="2"/>
      <c r="I27" s="2"/>
      <c r="J27" s="2"/>
      <c r="K27" s="2"/>
      <c r="L27" s="2"/>
    </row>
    <row r="28" spans="1:12" s="1" customFormat="1" outlineLevel="1" x14ac:dyDescent="0.2">
      <c r="A28" s="48"/>
      <c r="B28" s="49"/>
      <c r="C28" s="50" t="s">
        <v>46</v>
      </c>
      <c r="D28" s="51" t="s">
        <v>47</v>
      </c>
      <c r="E28" s="55">
        <v>1917</v>
      </c>
      <c r="F28" s="53"/>
      <c r="G28" s="54"/>
      <c r="H28" s="2"/>
      <c r="I28" s="2"/>
      <c r="J28" s="2"/>
      <c r="K28" s="2"/>
      <c r="L28" s="2"/>
    </row>
    <row r="29" spans="1:12" s="1" customFormat="1" x14ac:dyDescent="0.2">
      <c r="A29" s="234"/>
      <c r="B29" s="219"/>
      <c r="C29" s="219"/>
      <c r="D29" s="219"/>
      <c r="E29" s="219"/>
      <c r="F29" s="219"/>
      <c r="G29" s="235"/>
      <c r="H29" s="2"/>
      <c r="I29" s="2"/>
      <c r="J29" s="2"/>
      <c r="K29" s="2"/>
      <c r="L29" s="2"/>
    </row>
    <row r="30" spans="1:12" s="1" customFormat="1" x14ac:dyDescent="0.2">
      <c r="A30" s="56"/>
      <c r="B30" s="57"/>
      <c r="C30" s="226" t="s">
        <v>48</v>
      </c>
      <c r="D30" s="226"/>
      <c r="E30" s="57"/>
      <c r="F30" s="57"/>
      <c r="G30" s="58"/>
      <c r="H30" s="2"/>
      <c r="I30" s="2"/>
      <c r="J30" s="2"/>
      <c r="K30" s="2"/>
      <c r="L30" s="2"/>
    </row>
    <row r="31" spans="1:12" s="59" customFormat="1" ht="25.5" x14ac:dyDescent="0.2">
      <c r="A31" s="60" t="s">
        <v>49</v>
      </c>
      <c r="B31" s="61" t="s">
        <v>50</v>
      </c>
      <c r="C31" s="62" t="s">
        <v>51</v>
      </c>
      <c r="D31" s="63" t="s">
        <v>52</v>
      </c>
      <c r="E31" s="64">
        <v>4.7110000000000003</v>
      </c>
      <c r="F31" s="65">
        <v>167</v>
      </c>
      <c r="G31" s="66">
        <v>787</v>
      </c>
    </row>
    <row r="32" spans="1:12" s="67" customFormat="1" outlineLevel="1" x14ac:dyDescent="0.2">
      <c r="A32" s="68"/>
      <c r="B32" s="69"/>
      <c r="C32" s="70" t="s">
        <v>53</v>
      </c>
      <c r="D32" s="71"/>
      <c r="E32" s="72"/>
      <c r="F32" s="73"/>
      <c r="G32" s="74"/>
    </row>
    <row r="33" spans="1:7" s="67" customFormat="1" outlineLevel="1" x14ac:dyDescent="0.2">
      <c r="A33" s="75"/>
      <c r="B33" s="76"/>
      <c r="C33" s="76" t="s">
        <v>54</v>
      </c>
      <c r="D33" s="77"/>
      <c r="E33" s="78"/>
      <c r="F33" s="79"/>
      <c r="G33" s="80"/>
    </row>
    <row r="34" spans="1:7" s="59" customFormat="1" hidden="1" outlineLevel="3" x14ac:dyDescent="0.2">
      <c r="A34" s="81"/>
      <c r="B34" s="82"/>
      <c r="C34" s="83" t="s">
        <v>38</v>
      </c>
      <c r="D34" s="84"/>
      <c r="E34" s="85"/>
      <c r="F34" s="86"/>
      <c r="G34" s="87"/>
    </row>
    <row r="35" spans="1:7" s="59" customFormat="1" hidden="1" outlineLevel="3" x14ac:dyDescent="0.2">
      <c r="A35" s="81" t="s">
        <v>55</v>
      </c>
      <c r="B35" s="82"/>
      <c r="C35" s="88" t="s">
        <v>42</v>
      </c>
      <c r="D35" s="89"/>
      <c r="E35" s="90"/>
      <c r="F35" s="91">
        <v>167</v>
      </c>
      <c r="G35" s="92">
        <v>787</v>
      </c>
    </row>
    <row r="36" spans="1:7" s="59" customFormat="1" hidden="1" outlineLevel="3" x14ac:dyDescent="0.2">
      <c r="A36" s="81"/>
      <c r="B36" s="82"/>
      <c r="C36" s="83" t="s">
        <v>43</v>
      </c>
      <c r="D36" s="84"/>
      <c r="E36" s="85"/>
      <c r="F36" s="93">
        <v>41</v>
      </c>
      <c r="G36" s="87">
        <v>193</v>
      </c>
    </row>
    <row r="37" spans="1:7" s="59" customFormat="1" ht="24" hidden="1" outlineLevel="2" x14ac:dyDescent="0.2">
      <c r="A37" s="94" t="s">
        <v>56</v>
      </c>
      <c r="B37" s="95" t="s">
        <v>57</v>
      </c>
      <c r="C37" s="96" t="s">
        <v>58</v>
      </c>
      <c r="D37" s="95" t="s">
        <v>59</v>
      </c>
      <c r="E37" s="97">
        <v>5.0878800000000002E-2</v>
      </c>
      <c r="F37" s="98">
        <v>15487</v>
      </c>
      <c r="G37" s="99">
        <v>787.96</v>
      </c>
    </row>
    <row r="38" spans="1:7" s="59" customFormat="1" hidden="1" outlineLevel="2" x14ac:dyDescent="0.2">
      <c r="A38" s="100"/>
      <c r="B38" s="101"/>
      <c r="C38" s="102" t="s">
        <v>60</v>
      </c>
      <c r="D38" s="103" t="s">
        <v>47</v>
      </c>
      <c r="E38" s="104">
        <v>5.0878800000000002E-2</v>
      </c>
      <c r="F38" s="105">
        <v>3829</v>
      </c>
      <c r="G38" s="106">
        <v>194.81</v>
      </c>
    </row>
    <row r="39" spans="1:7" s="59" customFormat="1" ht="25.5" x14ac:dyDescent="0.2">
      <c r="A39" s="60" t="s">
        <v>61</v>
      </c>
      <c r="B39" s="61" t="s">
        <v>62</v>
      </c>
      <c r="C39" s="62" t="s">
        <v>63</v>
      </c>
      <c r="D39" s="63" t="s">
        <v>52</v>
      </c>
      <c r="E39" s="64">
        <v>4.7110000000000003</v>
      </c>
      <c r="F39" s="65">
        <v>140</v>
      </c>
      <c r="G39" s="66">
        <v>660</v>
      </c>
    </row>
    <row r="40" spans="1:7" s="67" customFormat="1" outlineLevel="1" x14ac:dyDescent="0.2">
      <c r="A40" s="68"/>
      <c r="B40" s="69"/>
      <c r="C40" s="70" t="s">
        <v>53</v>
      </c>
      <c r="D40" s="71"/>
      <c r="E40" s="72"/>
      <c r="F40" s="73"/>
      <c r="G40" s="74"/>
    </row>
    <row r="41" spans="1:7" s="67" customFormat="1" outlineLevel="1" x14ac:dyDescent="0.2">
      <c r="A41" s="75"/>
      <c r="B41" s="76"/>
      <c r="C41" s="76" t="s">
        <v>54</v>
      </c>
      <c r="D41" s="77"/>
      <c r="E41" s="78"/>
      <c r="F41" s="79"/>
      <c r="G41" s="80"/>
    </row>
    <row r="42" spans="1:7" s="59" customFormat="1" hidden="1" outlineLevel="3" x14ac:dyDescent="0.2">
      <c r="A42" s="81"/>
      <c r="B42" s="82"/>
      <c r="C42" s="83" t="s">
        <v>38</v>
      </c>
      <c r="D42" s="84"/>
      <c r="E42" s="85"/>
      <c r="F42" s="86"/>
      <c r="G42" s="87"/>
    </row>
    <row r="43" spans="1:7" s="59" customFormat="1" hidden="1" outlineLevel="3" x14ac:dyDescent="0.2">
      <c r="A43" s="81" t="s">
        <v>64</v>
      </c>
      <c r="B43" s="82"/>
      <c r="C43" s="88" t="s">
        <v>42</v>
      </c>
      <c r="D43" s="89"/>
      <c r="E43" s="90"/>
      <c r="F43" s="91">
        <v>140</v>
      </c>
      <c r="G43" s="92">
        <v>660</v>
      </c>
    </row>
    <row r="44" spans="1:7" s="59" customFormat="1" hidden="1" outlineLevel="3" x14ac:dyDescent="0.2">
      <c r="A44" s="81"/>
      <c r="B44" s="82"/>
      <c r="C44" s="83" t="s">
        <v>43</v>
      </c>
      <c r="D44" s="84"/>
      <c r="E44" s="85"/>
      <c r="F44" s="93">
        <v>35</v>
      </c>
      <c r="G44" s="87">
        <v>165</v>
      </c>
    </row>
    <row r="45" spans="1:7" s="59" customFormat="1" ht="24" hidden="1" outlineLevel="2" x14ac:dyDescent="0.2">
      <c r="A45" s="94" t="s">
        <v>65</v>
      </c>
      <c r="B45" s="95" t="s">
        <v>57</v>
      </c>
      <c r="C45" s="96" t="s">
        <v>58</v>
      </c>
      <c r="D45" s="95" t="s">
        <v>59</v>
      </c>
      <c r="E45" s="97">
        <v>4.2738199999999997E-2</v>
      </c>
      <c r="F45" s="98">
        <v>15487</v>
      </c>
      <c r="G45" s="99">
        <v>661.89</v>
      </c>
    </row>
    <row r="46" spans="1:7" s="59" customFormat="1" hidden="1" outlineLevel="2" x14ac:dyDescent="0.2">
      <c r="A46" s="100"/>
      <c r="B46" s="101"/>
      <c r="C46" s="102" t="s">
        <v>60</v>
      </c>
      <c r="D46" s="103" t="s">
        <v>47</v>
      </c>
      <c r="E46" s="104">
        <v>4.2738199999999997E-2</v>
      </c>
      <c r="F46" s="105">
        <v>3829</v>
      </c>
      <c r="G46" s="106">
        <v>163.63999999999999</v>
      </c>
    </row>
    <row r="47" spans="1:7" s="59" customFormat="1" ht="66" x14ac:dyDescent="0.2">
      <c r="A47" s="60" t="s">
        <v>66</v>
      </c>
      <c r="B47" s="61" t="s">
        <v>67</v>
      </c>
      <c r="C47" s="62" t="s">
        <v>68</v>
      </c>
      <c r="D47" s="63" t="s">
        <v>52</v>
      </c>
      <c r="E47" s="64">
        <v>0.14599999999999999</v>
      </c>
      <c r="F47" s="65">
        <v>8979</v>
      </c>
      <c r="G47" s="66">
        <v>1311</v>
      </c>
    </row>
    <row r="48" spans="1:7" s="67" customFormat="1" outlineLevel="1" x14ac:dyDescent="0.2">
      <c r="A48" s="68"/>
      <c r="B48" s="69"/>
      <c r="C48" s="70" t="s">
        <v>53</v>
      </c>
      <c r="D48" s="71"/>
      <c r="E48" s="72"/>
      <c r="F48" s="73"/>
      <c r="G48" s="74"/>
    </row>
    <row r="49" spans="1:7" s="67" customFormat="1" outlineLevel="1" x14ac:dyDescent="0.2">
      <c r="A49" s="68"/>
      <c r="B49" s="69"/>
      <c r="C49" s="70" t="s">
        <v>69</v>
      </c>
      <c r="D49" s="71"/>
      <c r="E49" s="72"/>
      <c r="F49" s="73"/>
      <c r="G49" s="74"/>
    </row>
    <row r="50" spans="1:7" s="67" customFormat="1" outlineLevel="1" x14ac:dyDescent="0.2">
      <c r="A50" s="68"/>
      <c r="B50" s="69"/>
      <c r="C50" s="70" t="s">
        <v>70</v>
      </c>
      <c r="D50" s="71"/>
      <c r="E50" s="72"/>
      <c r="F50" s="73"/>
      <c r="G50" s="74"/>
    </row>
    <row r="51" spans="1:7" s="67" customFormat="1" outlineLevel="1" x14ac:dyDescent="0.2">
      <c r="A51" s="75"/>
      <c r="B51" s="76"/>
      <c r="C51" s="76" t="s">
        <v>71</v>
      </c>
      <c r="D51" s="77"/>
      <c r="E51" s="78"/>
      <c r="F51" s="79"/>
      <c r="G51" s="80"/>
    </row>
    <row r="52" spans="1:7" s="59" customFormat="1" hidden="1" outlineLevel="3" x14ac:dyDescent="0.2">
      <c r="A52" s="81"/>
      <c r="B52" s="82"/>
      <c r="C52" s="83" t="s">
        <v>38</v>
      </c>
      <c r="D52" s="84"/>
      <c r="E52" s="85"/>
      <c r="F52" s="86"/>
      <c r="G52" s="87"/>
    </row>
    <row r="53" spans="1:7" s="59" customFormat="1" hidden="1" outlineLevel="3" x14ac:dyDescent="0.2">
      <c r="A53" s="81" t="s">
        <v>72</v>
      </c>
      <c r="B53" s="82"/>
      <c r="C53" s="88" t="s">
        <v>39</v>
      </c>
      <c r="D53" s="89"/>
      <c r="E53" s="90"/>
      <c r="F53" s="91">
        <v>8979</v>
      </c>
      <c r="G53" s="92">
        <v>1311</v>
      </c>
    </row>
    <row r="54" spans="1:7" s="59" customFormat="1" hidden="1" outlineLevel="3" x14ac:dyDescent="0.2">
      <c r="A54" s="81"/>
      <c r="B54" s="82"/>
      <c r="C54" s="83" t="s">
        <v>41</v>
      </c>
      <c r="D54" s="84"/>
      <c r="E54" s="85"/>
      <c r="F54" s="93">
        <v>4325</v>
      </c>
      <c r="G54" s="87">
        <v>631</v>
      </c>
    </row>
    <row r="55" spans="1:7" s="59" customFormat="1" ht="24" hidden="1" outlineLevel="2" x14ac:dyDescent="0.2">
      <c r="A55" s="94" t="s">
        <v>73</v>
      </c>
      <c r="B55" s="95" t="s">
        <v>74</v>
      </c>
      <c r="C55" s="96" t="s">
        <v>75</v>
      </c>
      <c r="D55" s="95" t="s">
        <v>47</v>
      </c>
      <c r="E55" s="97">
        <v>0.2913868</v>
      </c>
      <c r="F55" s="98">
        <v>4499</v>
      </c>
      <c r="G55" s="99">
        <v>1310.95</v>
      </c>
    </row>
    <row r="56" spans="1:7" s="59" customFormat="1" ht="22.5" x14ac:dyDescent="0.2">
      <c r="A56" s="60" t="s">
        <v>76</v>
      </c>
      <c r="B56" s="61" t="s">
        <v>77</v>
      </c>
      <c r="C56" s="62" t="s">
        <v>78</v>
      </c>
      <c r="D56" s="63" t="s">
        <v>52</v>
      </c>
      <c r="E56" s="64">
        <v>4.8570000000000002</v>
      </c>
      <c r="F56" s="65">
        <v>75</v>
      </c>
      <c r="G56" s="66">
        <v>364</v>
      </c>
    </row>
    <row r="57" spans="1:7" s="67" customFormat="1" outlineLevel="1" x14ac:dyDescent="0.2">
      <c r="A57" s="68"/>
      <c r="B57" s="69"/>
      <c r="C57" s="70" t="s">
        <v>53</v>
      </c>
      <c r="D57" s="71"/>
      <c r="E57" s="72"/>
      <c r="F57" s="73"/>
      <c r="G57" s="74"/>
    </row>
    <row r="58" spans="1:7" s="67" customFormat="1" ht="25.5" outlineLevel="1" x14ac:dyDescent="0.2">
      <c r="A58" s="68"/>
      <c r="B58" s="69"/>
      <c r="C58" s="70" t="s">
        <v>79</v>
      </c>
      <c r="D58" s="71"/>
      <c r="E58" s="72"/>
      <c r="F58" s="73"/>
      <c r="G58" s="74"/>
    </row>
    <row r="59" spans="1:7" s="67" customFormat="1" outlineLevel="1" x14ac:dyDescent="0.2">
      <c r="A59" s="68"/>
      <c r="B59" s="69"/>
      <c r="C59" s="70" t="s">
        <v>80</v>
      </c>
      <c r="D59" s="71"/>
      <c r="E59" s="72"/>
      <c r="F59" s="73"/>
      <c r="G59" s="74"/>
    </row>
    <row r="60" spans="1:7" s="67" customFormat="1" outlineLevel="1" x14ac:dyDescent="0.2">
      <c r="A60" s="75"/>
      <c r="B60" s="76"/>
      <c r="C60" s="76" t="s">
        <v>81</v>
      </c>
      <c r="D60" s="77"/>
      <c r="E60" s="78"/>
      <c r="F60" s="79"/>
      <c r="G60" s="80"/>
    </row>
    <row r="61" spans="1:7" s="59" customFormat="1" hidden="1" outlineLevel="3" x14ac:dyDescent="0.2">
      <c r="A61" s="81"/>
      <c r="B61" s="82"/>
      <c r="C61" s="83" t="s">
        <v>38</v>
      </c>
      <c r="D61" s="84"/>
      <c r="E61" s="85"/>
      <c r="F61" s="86"/>
      <c r="G61" s="87"/>
    </row>
    <row r="62" spans="1:7" s="59" customFormat="1" hidden="1" outlineLevel="3" x14ac:dyDescent="0.2">
      <c r="A62" s="81" t="s">
        <v>82</v>
      </c>
      <c r="B62" s="82"/>
      <c r="C62" s="88" t="s">
        <v>39</v>
      </c>
      <c r="D62" s="89"/>
      <c r="E62" s="90"/>
      <c r="F62" s="91">
        <v>14</v>
      </c>
      <c r="G62" s="92">
        <v>68</v>
      </c>
    </row>
    <row r="63" spans="1:7" s="59" customFormat="1" hidden="1" outlineLevel="3" x14ac:dyDescent="0.2">
      <c r="A63" s="81"/>
      <c r="B63" s="82"/>
      <c r="C63" s="83" t="s">
        <v>41</v>
      </c>
      <c r="D63" s="84"/>
      <c r="E63" s="85"/>
      <c r="F63" s="93">
        <v>6</v>
      </c>
      <c r="G63" s="87">
        <v>29</v>
      </c>
    </row>
    <row r="64" spans="1:7" s="59" customFormat="1" ht="24" hidden="1" outlineLevel="2" x14ac:dyDescent="0.2">
      <c r="A64" s="94" t="s">
        <v>83</v>
      </c>
      <c r="B64" s="95" t="s">
        <v>84</v>
      </c>
      <c r="C64" s="96" t="s">
        <v>85</v>
      </c>
      <c r="D64" s="95" t="s">
        <v>47</v>
      </c>
      <c r="E64" s="97">
        <v>1.7485199999999999E-2</v>
      </c>
      <c r="F64" s="98">
        <v>3899</v>
      </c>
      <c r="G64" s="99">
        <v>68.17</v>
      </c>
    </row>
    <row r="65" spans="1:7" s="59" customFormat="1" hidden="1" outlineLevel="3" x14ac:dyDescent="0.2">
      <c r="A65" s="81" t="s">
        <v>86</v>
      </c>
      <c r="B65" s="82"/>
      <c r="C65" s="88" t="s">
        <v>42</v>
      </c>
      <c r="D65" s="89"/>
      <c r="E65" s="90"/>
      <c r="F65" s="91">
        <v>61</v>
      </c>
      <c r="G65" s="92">
        <v>296</v>
      </c>
    </row>
    <row r="66" spans="1:7" s="59" customFormat="1" hidden="1" outlineLevel="3" x14ac:dyDescent="0.2">
      <c r="A66" s="81"/>
      <c r="B66" s="82"/>
      <c r="C66" s="83" t="s">
        <v>43</v>
      </c>
      <c r="D66" s="84"/>
      <c r="E66" s="85"/>
      <c r="F66" s="93">
        <v>15</v>
      </c>
      <c r="G66" s="87">
        <v>73</v>
      </c>
    </row>
    <row r="67" spans="1:7" s="59" customFormat="1" hidden="1" outlineLevel="2" x14ac:dyDescent="0.2">
      <c r="A67" s="94" t="s">
        <v>87</v>
      </c>
      <c r="B67" s="95" t="s">
        <v>88</v>
      </c>
      <c r="C67" s="96" t="s">
        <v>89</v>
      </c>
      <c r="D67" s="95" t="s">
        <v>59</v>
      </c>
      <c r="E67" s="97">
        <v>4.1960000000000001E-4</v>
      </c>
      <c r="F67" s="98">
        <v>8407</v>
      </c>
      <c r="G67" s="99">
        <v>3.53</v>
      </c>
    </row>
    <row r="68" spans="1:7" s="59" customFormat="1" hidden="1" outlineLevel="2" x14ac:dyDescent="0.2">
      <c r="A68" s="100"/>
      <c r="B68" s="101"/>
      <c r="C68" s="102" t="s">
        <v>60</v>
      </c>
      <c r="D68" s="103" t="s">
        <v>47</v>
      </c>
      <c r="E68" s="104">
        <v>4.1960000000000001E-4</v>
      </c>
      <c r="F68" s="105">
        <v>2681</v>
      </c>
      <c r="G68" s="106">
        <v>1.1299999999999999</v>
      </c>
    </row>
    <row r="69" spans="1:7" s="59" customFormat="1" ht="24" hidden="1" outlineLevel="2" x14ac:dyDescent="0.2">
      <c r="A69" s="94" t="s">
        <v>90</v>
      </c>
      <c r="B69" s="95" t="s">
        <v>57</v>
      </c>
      <c r="C69" s="96" t="s">
        <v>58</v>
      </c>
      <c r="D69" s="95" t="s">
        <v>59</v>
      </c>
      <c r="E69" s="97">
        <v>1.8936499999999998E-2</v>
      </c>
      <c r="F69" s="98">
        <v>15487</v>
      </c>
      <c r="G69" s="99">
        <v>293.27</v>
      </c>
    </row>
    <row r="70" spans="1:7" s="59" customFormat="1" hidden="1" outlineLevel="2" x14ac:dyDescent="0.2">
      <c r="A70" s="100"/>
      <c r="B70" s="101"/>
      <c r="C70" s="102" t="s">
        <v>60</v>
      </c>
      <c r="D70" s="103" t="s">
        <v>47</v>
      </c>
      <c r="E70" s="104">
        <v>1.8936499999999998E-2</v>
      </c>
      <c r="F70" s="105">
        <v>3829</v>
      </c>
      <c r="G70" s="106">
        <v>72.510000000000005</v>
      </c>
    </row>
    <row r="71" spans="1:7" s="59" customFormat="1" ht="41.25" x14ac:dyDescent="0.2">
      <c r="A71" s="60" t="s">
        <v>91</v>
      </c>
      <c r="B71" s="61" t="s">
        <v>92</v>
      </c>
      <c r="C71" s="62" t="s">
        <v>93</v>
      </c>
      <c r="D71" s="63" t="s">
        <v>52</v>
      </c>
      <c r="E71" s="64">
        <v>11.333</v>
      </c>
      <c r="F71" s="65">
        <v>427</v>
      </c>
      <c r="G71" s="66">
        <v>4839</v>
      </c>
    </row>
    <row r="72" spans="1:7" s="67" customFormat="1" outlineLevel="1" x14ac:dyDescent="0.2">
      <c r="A72" s="68"/>
      <c r="B72" s="69"/>
      <c r="C72" s="70" t="s">
        <v>53</v>
      </c>
      <c r="D72" s="71"/>
      <c r="E72" s="72"/>
      <c r="F72" s="73"/>
      <c r="G72" s="74"/>
    </row>
    <row r="73" spans="1:7" s="67" customFormat="1" ht="25.5" outlineLevel="1" x14ac:dyDescent="0.2">
      <c r="A73" s="68"/>
      <c r="B73" s="69"/>
      <c r="C73" s="70" t="s">
        <v>94</v>
      </c>
      <c r="D73" s="71"/>
      <c r="E73" s="72"/>
      <c r="F73" s="73"/>
      <c r="G73" s="74"/>
    </row>
    <row r="74" spans="1:7" s="67" customFormat="1" outlineLevel="1" x14ac:dyDescent="0.2">
      <c r="A74" s="68"/>
      <c r="B74" s="69"/>
      <c r="C74" s="70" t="s">
        <v>95</v>
      </c>
      <c r="D74" s="71"/>
      <c r="E74" s="72"/>
      <c r="F74" s="73"/>
      <c r="G74" s="74"/>
    </row>
    <row r="75" spans="1:7" s="67" customFormat="1" outlineLevel="1" x14ac:dyDescent="0.2">
      <c r="A75" s="75"/>
      <c r="B75" s="76"/>
      <c r="C75" s="76" t="s">
        <v>96</v>
      </c>
      <c r="D75" s="77"/>
      <c r="E75" s="78"/>
      <c r="F75" s="79"/>
      <c r="G75" s="80"/>
    </row>
    <row r="76" spans="1:7" s="59" customFormat="1" hidden="1" outlineLevel="3" x14ac:dyDescent="0.2">
      <c r="A76" s="81"/>
      <c r="B76" s="82"/>
      <c r="C76" s="83" t="s">
        <v>38</v>
      </c>
      <c r="D76" s="84"/>
      <c r="E76" s="85"/>
      <c r="F76" s="86"/>
      <c r="G76" s="87"/>
    </row>
    <row r="77" spans="1:7" s="59" customFormat="1" hidden="1" outlineLevel="3" x14ac:dyDescent="0.2">
      <c r="A77" s="81" t="s">
        <v>97</v>
      </c>
      <c r="B77" s="82"/>
      <c r="C77" s="88" t="s">
        <v>42</v>
      </c>
      <c r="D77" s="89"/>
      <c r="E77" s="90"/>
      <c r="F77" s="91">
        <v>427</v>
      </c>
      <c r="G77" s="92">
        <v>4839</v>
      </c>
    </row>
    <row r="78" spans="1:7" s="59" customFormat="1" hidden="1" outlineLevel="3" x14ac:dyDescent="0.2">
      <c r="A78" s="81"/>
      <c r="B78" s="82"/>
      <c r="C78" s="83" t="s">
        <v>43</v>
      </c>
      <c r="D78" s="84"/>
      <c r="E78" s="85"/>
      <c r="F78" s="93">
        <v>91</v>
      </c>
      <c r="G78" s="87">
        <v>1031</v>
      </c>
    </row>
    <row r="79" spans="1:7" s="59" customFormat="1" ht="25.5" hidden="1" outlineLevel="2" x14ac:dyDescent="0.2">
      <c r="A79" s="94" t="s">
        <v>98</v>
      </c>
      <c r="B79" s="95" t="s">
        <v>99</v>
      </c>
      <c r="C79" s="96" t="s">
        <v>100</v>
      </c>
      <c r="D79" s="95" t="s">
        <v>59</v>
      </c>
      <c r="E79" s="97">
        <v>0.26927210000000001</v>
      </c>
      <c r="F79" s="98">
        <v>17974</v>
      </c>
      <c r="G79" s="99">
        <v>4839.8999999999996</v>
      </c>
    </row>
    <row r="80" spans="1:7" s="59" customFormat="1" hidden="1" outlineLevel="2" x14ac:dyDescent="0.2">
      <c r="A80" s="100"/>
      <c r="B80" s="101"/>
      <c r="C80" s="102" t="s">
        <v>60</v>
      </c>
      <c r="D80" s="103" t="s">
        <v>47</v>
      </c>
      <c r="E80" s="104">
        <v>0.26927210000000001</v>
      </c>
      <c r="F80" s="105">
        <v>3829</v>
      </c>
      <c r="G80" s="106">
        <v>1031.04</v>
      </c>
    </row>
    <row r="81" spans="1:7" s="59" customFormat="1" ht="38.25" x14ac:dyDescent="0.2">
      <c r="A81" s="60" t="s">
        <v>101</v>
      </c>
      <c r="B81" s="61" t="s">
        <v>102</v>
      </c>
      <c r="C81" s="62" t="s">
        <v>103</v>
      </c>
      <c r="D81" s="63" t="s">
        <v>104</v>
      </c>
      <c r="E81" s="64">
        <v>99.164000000000001</v>
      </c>
      <c r="F81" s="65">
        <v>147</v>
      </c>
      <c r="G81" s="66">
        <v>14577</v>
      </c>
    </row>
    <row r="82" spans="1:7" s="59" customFormat="1" ht="25.5" x14ac:dyDescent="0.2">
      <c r="A82" s="60" t="s">
        <v>105</v>
      </c>
      <c r="B82" s="61" t="s">
        <v>106</v>
      </c>
      <c r="C82" s="62" t="s">
        <v>107</v>
      </c>
      <c r="D82" s="63" t="s">
        <v>52</v>
      </c>
      <c r="E82" s="64">
        <v>4.8570000000000002</v>
      </c>
      <c r="F82" s="65">
        <v>102</v>
      </c>
      <c r="G82" s="66">
        <v>495</v>
      </c>
    </row>
    <row r="83" spans="1:7" s="67" customFormat="1" outlineLevel="1" x14ac:dyDescent="0.2">
      <c r="A83" s="68"/>
      <c r="B83" s="69"/>
      <c r="C83" s="70" t="s">
        <v>53</v>
      </c>
      <c r="D83" s="71"/>
      <c r="E83" s="72"/>
      <c r="F83" s="73"/>
      <c r="G83" s="74"/>
    </row>
    <row r="84" spans="1:7" s="67" customFormat="1" outlineLevel="1" x14ac:dyDescent="0.2">
      <c r="A84" s="75"/>
      <c r="B84" s="76"/>
      <c r="C84" s="76" t="s">
        <v>108</v>
      </c>
      <c r="D84" s="77"/>
      <c r="E84" s="78"/>
      <c r="F84" s="79"/>
      <c r="G84" s="80"/>
    </row>
    <row r="85" spans="1:7" s="59" customFormat="1" hidden="1" outlineLevel="3" x14ac:dyDescent="0.2">
      <c r="A85" s="81"/>
      <c r="B85" s="82"/>
      <c r="C85" s="83" t="s">
        <v>38</v>
      </c>
      <c r="D85" s="84"/>
      <c r="E85" s="85"/>
      <c r="F85" s="86"/>
      <c r="G85" s="87"/>
    </row>
    <row r="86" spans="1:7" s="59" customFormat="1" hidden="1" outlineLevel="3" x14ac:dyDescent="0.2">
      <c r="A86" s="81" t="s">
        <v>109</v>
      </c>
      <c r="B86" s="82"/>
      <c r="C86" s="88" t="s">
        <v>42</v>
      </c>
      <c r="D86" s="89"/>
      <c r="E86" s="90"/>
      <c r="F86" s="91">
        <v>102</v>
      </c>
      <c r="G86" s="92">
        <v>495</v>
      </c>
    </row>
    <row r="87" spans="1:7" s="59" customFormat="1" hidden="1" outlineLevel="3" x14ac:dyDescent="0.2">
      <c r="A87" s="81"/>
      <c r="B87" s="82"/>
      <c r="C87" s="83" t="s">
        <v>43</v>
      </c>
      <c r="D87" s="84"/>
      <c r="E87" s="85"/>
      <c r="F87" s="93">
        <v>25</v>
      </c>
      <c r="G87" s="87">
        <v>121</v>
      </c>
    </row>
    <row r="88" spans="1:7" s="59" customFormat="1" ht="24" hidden="1" outlineLevel="2" x14ac:dyDescent="0.2">
      <c r="A88" s="94" t="s">
        <v>110</v>
      </c>
      <c r="B88" s="95" t="s">
        <v>57</v>
      </c>
      <c r="C88" s="96" t="s">
        <v>58</v>
      </c>
      <c r="D88" s="95" t="s">
        <v>59</v>
      </c>
      <c r="E88" s="97">
        <v>3.1997900000000003E-2</v>
      </c>
      <c r="F88" s="98">
        <v>15487</v>
      </c>
      <c r="G88" s="99">
        <v>495.55</v>
      </c>
    </row>
    <row r="89" spans="1:7" s="59" customFormat="1" hidden="1" outlineLevel="2" x14ac:dyDescent="0.2">
      <c r="A89" s="100"/>
      <c r="B89" s="101"/>
      <c r="C89" s="102" t="s">
        <v>60</v>
      </c>
      <c r="D89" s="103" t="s">
        <v>47</v>
      </c>
      <c r="E89" s="104">
        <v>3.1997900000000003E-2</v>
      </c>
      <c r="F89" s="105">
        <v>3829</v>
      </c>
      <c r="G89" s="106">
        <v>122.52</v>
      </c>
    </row>
    <row r="90" spans="1:7" s="59" customFormat="1" ht="38.25" x14ac:dyDescent="0.2">
      <c r="A90" s="60" t="s">
        <v>111</v>
      </c>
      <c r="B90" s="61" t="s">
        <v>112</v>
      </c>
      <c r="C90" s="62" t="s">
        <v>113</v>
      </c>
      <c r="D90" s="63" t="s">
        <v>52</v>
      </c>
      <c r="E90" s="64">
        <v>4.8570000000000002</v>
      </c>
      <c r="F90" s="65">
        <v>148</v>
      </c>
      <c r="G90" s="66">
        <v>719</v>
      </c>
    </row>
    <row r="91" spans="1:7" s="67" customFormat="1" outlineLevel="1" x14ac:dyDescent="0.2">
      <c r="A91" s="68"/>
      <c r="B91" s="69"/>
      <c r="C91" s="70" t="s">
        <v>53</v>
      </c>
      <c r="D91" s="71"/>
      <c r="E91" s="72"/>
      <c r="F91" s="73"/>
      <c r="G91" s="74"/>
    </row>
    <row r="92" spans="1:7" s="67" customFormat="1" outlineLevel="1" x14ac:dyDescent="0.2">
      <c r="A92" s="75"/>
      <c r="B92" s="76"/>
      <c r="C92" s="76" t="s">
        <v>108</v>
      </c>
      <c r="D92" s="77"/>
      <c r="E92" s="78"/>
      <c r="F92" s="79"/>
      <c r="G92" s="80"/>
    </row>
    <row r="93" spans="1:7" s="59" customFormat="1" hidden="1" outlineLevel="3" x14ac:dyDescent="0.2">
      <c r="A93" s="81"/>
      <c r="B93" s="82"/>
      <c r="C93" s="83" t="s">
        <v>38</v>
      </c>
      <c r="D93" s="84"/>
      <c r="E93" s="85"/>
      <c r="F93" s="86"/>
      <c r="G93" s="87"/>
    </row>
    <row r="94" spans="1:7" s="59" customFormat="1" hidden="1" outlineLevel="3" x14ac:dyDescent="0.2">
      <c r="A94" s="81" t="s">
        <v>114</v>
      </c>
      <c r="B94" s="82"/>
      <c r="C94" s="88" t="s">
        <v>42</v>
      </c>
      <c r="D94" s="89"/>
      <c r="E94" s="90"/>
      <c r="F94" s="91">
        <v>148</v>
      </c>
      <c r="G94" s="92">
        <v>719</v>
      </c>
    </row>
    <row r="95" spans="1:7" s="59" customFormat="1" hidden="1" outlineLevel="3" x14ac:dyDescent="0.2">
      <c r="A95" s="81"/>
      <c r="B95" s="82"/>
      <c r="C95" s="83" t="s">
        <v>43</v>
      </c>
      <c r="D95" s="84"/>
      <c r="E95" s="85"/>
      <c r="F95" s="93">
        <v>36</v>
      </c>
      <c r="G95" s="87">
        <v>175</v>
      </c>
    </row>
    <row r="96" spans="1:7" s="59" customFormat="1" ht="24" hidden="1" outlineLevel="2" x14ac:dyDescent="0.2">
      <c r="A96" s="94" t="s">
        <v>115</v>
      </c>
      <c r="B96" s="95" t="s">
        <v>57</v>
      </c>
      <c r="C96" s="96" t="s">
        <v>58</v>
      </c>
      <c r="D96" s="95" t="s">
        <v>59</v>
      </c>
      <c r="E96" s="97">
        <v>4.6265800000000003E-2</v>
      </c>
      <c r="F96" s="98">
        <v>15487</v>
      </c>
      <c r="G96" s="99">
        <v>716.52</v>
      </c>
    </row>
    <row r="97" spans="1:12" s="59" customFormat="1" hidden="1" outlineLevel="2" x14ac:dyDescent="0.2">
      <c r="A97" s="100"/>
      <c r="B97" s="101"/>
      <c r="C97" s="102" t="s">
        <v>60</v>
      </c>
      <c r="D97" s="103" t="s">
        <v>47</v>
      </c>
      <c r="E97" s="104">
        <v>4.6265800000000003E-2</v>
      </c>
      <c r="F97" s="105">
        <v>3829</v>
      </c>
      <c r="G97" s="106">
        <v>177.15</v>
      </c>
    </row>
    <row r="98" spans="1:12" s="59" customFormat="1" ht="41.25" x14ac:dyDescent="0.2">
      <c r="A98" s="60" t="s">
        <v>116</v>
      </c>
      <c r="B98" s="61" t="s">
        <v>117</v>
      </c>
      <c r="C98" s="62" t="s">
        <v>118</v>
      </c>
      <c r="D98" s="63" t="s">
        <v>119</v>
      </c>
      <c r="E98" s="64">
        <v>4.8570000000000002</v>
      </c>
      <c r="F98" s="65">
        <v>617</v>
      </c>
      <c r="G98" s="66">
        <v>2997</v>
      </c>
    </row>
    <row r="99" spans="1:12" s="67" customFormat="1" outlineLevel="1" x14ac:dyDescent="0.2">
      <c r="A99" s="68"/>
      <c r="B99" s="69"/>
      <c r="C99" s="70" t="s">
        <v>53</v>
      </c>
      <c r="D99" s="71"/>
      <c r="E99" s="72"/>
      <c r="F99" s="73"/>
      <c r="G99" s="74"/>
    </row>
    <row r="100" spans="1:12" s="67" customFormat="1" outlineLevel="1" x14ac:dyDescent="0.2">
      <c r="A100" s="75"/>
      <c r="B100" s="76"/>
      <c r="C100" s="76" t="s">
        <v>120</v>
      </c>
      <c r="D100" s="77"/>
      <c r="E100" s="78"/>
      <c r="F100" s="79"/>
      <c r="G100" s="80"/>
    </row>
    <row r="101" spans="1:12" s="59" customFormat="1" hidden="1" outlineLevel="3" x14ac:dyDescent="0.2">
      <c r="A101" s="81"/>
      <c r="B101" s="82"/>
      <c r="C101" s="83" t="s">
        <v>38</v>
      </c>
      <c r="D101" s="84"/>
      <c r="E101" s="85"/>
      <c r="F101" s="86"/>
      <c r="G101" s="87"/>
    </row>
    <row r="102" spans="1:12" s="59" customFormat="1" hidden="1" outlineLevel="3" x14ac:dyDescent="0.2">
      <c r="A102" s="81" t="s">
        <v>121</v>
      </c>
      <c r="B102" s="82"/>
      <c r="C102" s="88" t="s">
        <v>39</v>
      </c>
      <c r="D102" s="89"/>
      <c r="E102" s="90"/>
      <c r="F102" s="91">
        <v>380</v>
      </c>
      <c r="G102" s="92">
        <v>1846</v>
      </c>
    </row>
    <row r="103" spans="1:12" s="59" customFormat="1" hidden="1" outlineLevel="3" x14ac:dyDescent="0.2">
      <c r="A103" s="81"/>
      <c r="B103" s="82"/>
      <c r="C103" s="83" t="s">
        <v>41</v>
      </c>
      <c r="D103" s="84"/>
      <c r="E103" s="85"/>
      <c r="F103" s="93">
        <v>184</v>
      </c>
      <c r="G103" s="87">
        <v>894</v>
      </c>
    </row>
    <row r="104" spans="1:12" s="59" customFormat="1" ht="24" hidden="1" outlineLevel="2" x14ac:dyDescent="0.2">
      <c r="A104" s="94" t="s">
        <v>122</v>
      </c>
      <c r="B104" s="95" t="s">
        <v>123</v>
      </c>
      <c r="C104" s="96" t="s">
        <v>124</v>
      </c>
      <c r="D104" s="95" t="s">
        <v>47</v>
      </c>
      <c r="E104" s="97">
        <v>0.5663262</v>
      </c>
      <c r="F104" s="98">
        <v>3262</v>
      </c>
      <c r="G104" s="99">
        <v>1847.36</v>
      </c>
    </row>
    <row r="105" spans="1:12" s="59" customFormat="1" hidden="1" outlineLevel="3" x14ac:dyDescent="0.2">
      <c r="A105" s="81" t="s">
        <v>125</v>
      </c>
      <c r="B105" s="82"/>
      <c r="C105" s="88" t="s">
        <v>42</v>
      </c>
      <c r="D105" s="89"/>
      <c r="E105" s="90"/>
      <c r="F105" s="91">
        <v>237</v>
      </c>
      <c r="G105" s="92">
        <v>1151</v>
      </c>
    </row>
    <row r="106" spans="1:12" s="59" customFormat="1" hidden="1" outlineLevel="3" x14ac:dyDescent="0.2">
      <c r="A106" s="81"/>
      <c r="B106" s="82"/>
      <c r="C106" s="83" t="s">
        <v>43</v>
      </c>
      <c r="D106" s="84"/>
      <c r="E106" s="85"/>
      <c r="F106" s="93">
        <v>76</v>
      </c>
      <c r="G106" s="87">
        <v>369</v>
      </c>
    </row>
    <row r="107" spans="1:12" s="59" customFormat="1" ht="25.5" hidden="1" outlineLevel="2" x14ac:dyDescent="0.2">
      <c r="A107" s="94" t="s">
        <v>126</v>
      </c>
      <c r="B107" s="95" t="s">
        <v>127</v>
      </c>
      <c r="C107" s="96" t="s">
        <v>128</v>
      </c>
      <c r="D107" s="95" t="s">
        <v>59</v>
      </c>
      <c r="E107" s="97">
        <v>0.13769600000000001</v>
      </c>
      <c r="F107" s="98">
        <v>8275</v>
      </c>
      <c r="G107" s="99">
        <v>1139.43</v>
      </c>
    </row>
    <row r="108" spans="1:12" s="59" customFormat="1" hidden="1" outlineLevel="2" x14ac:dyDescent="0.2">
      <c r="A108" s="100"/>
      <c r="B108" s="101"/>
      <c r="C108" s="102" t="s">
        <v>60</v>
      </c>
      <c r="D108" s="103" t="s">
        <v>47</v>
      </c>
      <c r="E108" s="104">
        <v>0.13769600000000001</v>
      </c>
      <c r="F108" s="105">
        <v>2681</v>
      </c>
      <c r="G108" s="106">
        <v>369.16</v>
      </c>
    </row>
    <row r="109" spans="1:12" s="59" customFormat="1" hidden="1" outlineLevel="2" x14ac:dyDescent="0.2">
      <c r="A109" s="94" t="s">
        <v>129</v>
      </c>
      <c r="B109" s="95" t="s">
        <v>130</v>
      </c>
      <c r="C109" s="96" t="s">
        <v>131</v>
      </c>
      <c r="D109" s="95" t="s">
        <v>59</v>
      </c>
      <c r="E109" s="97">
        <v>0.55078380000000005</v>
      </c>
      <c r="F109" s="98">
        <v>18</v>
      </c>
      <c r="G109" s="99">
        <v>9.91</v>
      </c>
    </row>
    <row r="110" spans="1:12" s="1" customFormat="1" x14ac:dyDescent="0.2">
      <c r="A110" s="56"/>
      <c r="B110" s="57"/>
      <c r="C110" s="226" t="s">
        <v>132</v>
      </c>
      <c r="D110" s="226"/>
      <c r="E110" s="57"/>
      <c r="F110" s="57"/>
      <c r="G110" s="58"/>
      <c r="H110" s="2"/>
      <c r="I110" s="2"/>
      <c r="J110" s="2"/>
      <c r="K110" s="2"/>
      <c r="L110" s="2"/>
    </row>
    <row r="111" spans="1:12" s="59" customFormat="1" ht="93" x14ac:dyDescent="0.2">
      <c r="A111" s="60" t="s">
        <v>133</v>
      </c>
      <c r="B111" s="61" t="s">
        <v>134</v>
      </c>
      <c r="C111" s="62" t="s">
        <v>135</v>
      </c>
      <c r="D111" s="63" t="s">
        <v>136</v>
      </c>
      <c r="E111" s="64">
        <v>0.6</v>
      </c>
      <c r="F111" s="65">
        <v>5403432</v>
      </c>
      <c r="G111" s="66">
        <v>3242059</v>
      </c>
    </row>
    <row r="112" spans="1:12" s="67" customFormat="1" outlineLevel="1" x14ac:dyDescent="0.2">
      <c r="A112" s="68"/>
      <c r="B112" s="69"/>
      <c r="C112" s="70"/>
      <c r="D112" s="71"/>
      <c r="E112" s="72"/>
      <c r="F112" s="73"/>
      <c r="G112" s="74"/>
    </row>
    <row r="113" spans="1:7" s="67" customFormat="1" outlineLevel="1" x14ac:dyDescent="0.2">
      <c r="A113" s="68"/>
      <c r="B113" s="69"/>
      <c r="C113" s="70"/>
      <c r="D113" s="71"/>
      <c r="E113" s="72"/>
      <c r="F113" s="73"/>
      <c r="G113" s="74"/>
    </row>
    <row r="114" spans="1:7" s="67" customFormat="1" outlineLevel="1" x14ac:dyDescent="0.2">
      <c r="A114" s="68"/>
      <c r="B114" s="69"/>
      <c r="C114" s="70"/>
      <c r="D114" s="71"/>
      <c r="E114" s="72"/>
      <c r="F114" s="73"/>
      <c r="G114" s="74"/>
    </row>
    <row r="115" spans="1:7" s="67" customFormat="1" outlineLevel="1" x14ac:dyDescent="0.2">
      <c r="A115" s="68"/>
      <c r="B115" s="69"/>
      <c r="C115" s="70"/>
      <c r="D115" s="71"/>
      <c r="E115" s="72"/>
      <c r="F115" s="73"/>
      <c r="G115" s="74"/>
    </row>
    <row r="116" spans="1:7" s="67" customFormat="1" outlineLevel="1" x14ac:dyDescent="0.2">
      <c r="A116" s="68"/>
      <c r="B116" s="69"/>
      <c r="C116" s="70"/>
      <c r="D116" s="71"/>
      <c r="E116" s="72"/>
      <c r="F116" s="73"/>
      <c r="G116" s="74"/>
    </row>
    <row r="117" spans="1:7" s="67" customFormat="1" outlineLevel="1" x14ac:dyDescent="0.2">
      <c r="A117" s="68"/>
      <c r="B117" s="69"/>
      <c r="C117" s="70"/>
      <c r="D117" s="71"/>
      <c r="E117" s="72"/>
      <c r="F117" s="73"/>
      <c r="G117" s="74"/>
    </row>
    <row r="118" spans="1:7" s="67" customFormat="1" outlineLevel="1" x14ac:dyDescent="0.2">
      <c r="A118" s="75"/>
      <c r="B118" s="76"/>
      <c r="C118" s="76"/>
      <c r="D118" s="77"/>
      <c r="E118" s="78"/>
      <c r="F118" s="79"/>
      <c r="G118" s="80"/>
    </row>
    <row r="119" spans="1:7" s="59" customFormat="1" hidden="1" outlineLevel="3" x14ac:dyDescent="0.2">
      <c r="A119" s="81"/>
      <c r="B119" s="82"/>
      <c r="C119" s="83" t="s">
        <v>38</v>
      </c>
      <c r="D119" s="84"/>
      <c r="E119" s="85"/>
      <c r="F119" s="86"/>
      <c r="G119" s="87"/>
    </row>
    <row r="120" spans="1:7" s="59" customFormat="1" hidden="1" outlineLevel="3" x14ac:dyDescent="0.2">
      <c r="A120" s="81" t="s">
        <v>143</v>
      </c>
      <c r="B120" s="82"/>
      <c r="C120" s="88" t="s">
        <v>39</v>
      </c>
      <c r="D120" s="89"/>
      <c r="E120" s="90"/>
      <c r="F120" s="91">
        <v>3607439</v>
      </c>
      <c r="G120" s="92">
        <v>2164463</v>
      </c>
    </row>
    <row r="121" spans="1:7" s="59" customFormat="1" hidden="1" outlineLevel="3" x14ac:dyDescent="0.2">
      <c r="A121" s="81"/>
      <c r="B121" s="82"/>
      <c r="C121" s="83" t="s">
        <v>41</v>
      </c>
      <c r="D121" s="84"/>
      <c r="E121" s="85"/>
      <c r="F121" s="93">
        <v>1756521</v>
      </c>
      <c r="G121" s="87">
        <v>1053913</v>
      </c>
    </row>
    <row r="122" spans="1:7" s="59" customFormat="1" ht="24" hidden="1" outlineLevel="2" x14ac:dyDescent="0.2">
      <c r="A122" s="94" t="s">
        <v>144</v>
      </c>
      <c r="B122" s="95" t="s">
        <v>145</v>
      </c>
      <c r="C122" s="96" t="s">
        <v>146</v>
      </c>
      <c r="D122" s="95" t="s">
        <v>47</v>
      </c>
      <c r="E122" s="97">
        <v>358.47359999999998</v>
      </c>
      <c r="F122" s="98">
        <v>6038</v>
      </c>
      <c r="G122" s="99">
        <v>2164463.6</v>
      </c>
    </row>
    <row r="123" spans="1:7" s="59" customFormat="1" hidden="1" outlineLevel="3" x14ac:dyDescent="0.2">
      <c r="A123" s="81" t="s">
        <v>147</v>
      </c>
      <c r="B123" s="82"/>
      <c r="C123" s="88" t="s">
        <v>42</v>
      </c>
      <c r="D123" s="89"/>
      <c r="E123" s="90"/>
      <c r="F123" s="91">
        <v>1795993</v>
      </c>
      <c r="G123" s="92">
        <v>1077595</v>
      </c>
    </row>
    <row r="124" spans="1:7" s="59" customFormat="1" hidden="1" outlineLevel="3" x14ac:dyDescent="0.2">
      <c r="A124" s="81"/>
      <c r="B124" s="82"/>
      <c r="C124" s="83" t="s">
        <v>43</v>
      </c>
      <c r="D124" s="84"/>
      <c r="E124" s="85"/>
      <c r="F124" s="93">
        <v>404439</v>
      </c>
      <c r="G124" s="87">
        <v>242663</v>
      </c>
    </row>
    <row r="125" spans="1:7" s="59" customFormat="1" ht="24" hidden="1" outlineLevel="2" x14ac:dyDescent="0.2">
      <c r="A125" s="94" t="s">
        <v>148</v>
      </c>
      <c r="B125" s="95" t="s">
        <v>149</v>
      </c>
      <c r="C125" s="96" t="s">
        <v>150</v>
      </c>
      <c r="D125" s="95" t="s">
        <v>59</v>
      </c>
      <c r="E125" s="97">
        <v>129.85919999999999</v>
      </c>
      <c r="F125" s="98">
        <v>1350</v>
      </c>
      <c r="G125" s="99">
        <v>175309.92</v>
      </c>
    </row>
    <row r="126" spans="1:7" s="59" customFormat="1" hidden="1" outlineLevel="2" x14ac:dyDescent="0.2">
      <c r="A126" s="94" t="s">
        <v>151</v>
      </c>
      <c r="B126" s="95" t="s">
        <v>152</v>
      </c>
      <c r="C126" s="96" t="s">
        <v>153</v>
      </c>
      <c r="D126" s="95" t="s">
        <v>59</v>
      </c>
      <c r="E126" s="97">
        <v>38.712815999999997</v>
      </c>
      <c r="F126" s="98">
        <v>14771</v>
      </c>
      <c r="G126" s="99">
        <v>571827.01</v>
      </c>
    </row>
    <row r="127" spans="1:7" s="59" customFormat="1" hidden="1" outlineLevel="2" x14ac:dyDescent="0.2">
      <c r="A127" s="100"/>
      <c r="B127" s="101"/>
      <c r="C127" s="102" t="s">
        <v>60</v>
      </c>
      <c r="D127" s="103" t="s">
        <v>47</v>
      </c>
      <c r="E127" s="104">
        <v>38.712815999999997</v>
      </c>
      <c r="F127" s="105">
        <v>3829</v>
      </c>
      <c r="G127" s="106">
        <v>148231.37</v>
      </c>
    </row>
    <row r="128" spans="1:7" s="59" customFormat="1" hidden="1" outlineLevel="2" x14ac:dyDescent="0.2">
      <c r="A128" s="94" t="s">
        <v>154</v>
      </c>
      <c r="B128" s="95" t="s">
        <v>155</v>
      </c>
      <c r="C128" s="96" t="s">
        <v>156</v>
      </c>
      <c r="D128" s="95" t="s">
        <v>59</v>
      </c>
      <c r="E128" s="97">
        <v>19.2456</v>
      </c>
      <c r="F128" s="98">
        <v>55</v>
      </c>
      <c r="G128" s="99">
        <v>1058.51</v>
      </c>
    </row>
    <row r="129" spans="1:7" s="59" customFormat="1" ht="13.5" hidden="1" outlineLevel="2" x14ac:dyDescent="0.2">
      <c r="A129" s="94" t="s">
        <v>157</v>
      </c>
      <c r="B129" s="95" t="s">
        <v>158</v>
      </c>
      <c r="C129" s="96" t="s">
        <v>159</v>
      </c>
      <c r="D129" s="95" t="s">
        <v>59</v>
      </c>
      <c r="E129" s="97">
        <v>12.75264</v>
      </c>
      <c r="F129" s="98">
        <v>16174</v>
      </c>
      <c r="G129" s="99">
        <v>206261.2</v>
      </c>
    </row>
    <row r="130" spans="1:7" s="59" customFormat="1" hidden="1" outlineLevel="2" x14ac:dyDescent="0.2">
      <c r="A130" s="100"/>
      <c r="B130" s="101"/>
      <c r="C130" s="102" t="s">
        <v>60</v>
      </c>
      <c r="D130" s="103" t="s">
        <v>47</v>
      </c>
      <c r="E130" s="104">
        <v>12.75264</v>
      </c>
      <c r="F130" s="105">
        <v>3829</v>
      </c>
      <c r="G130" s="106">
        <v>48829.86</v>
      </c>
    </row>
    <row r="131" spans="1:7" s="59" customFormat="1" hidden="1" outlineLevel="2" x14ac:dyDescent="0.2">
      <c r="A131" s="94" t="s">
        <v>160</v>
      </c>
      <c r="B131" s="95" t="s">
        <v>161</v>
      </c>
      <c r="C131" s="96" t="s">
        <v>162</v>
      </c>
      <c r="D131" s="95" t="s">
        <v>59</v>
      </c>
      <c r="E131" s="97">
        <v>9.6227999999999998</v>
      </c>
      <c r="F131" s="98">
        <v>6429</v>
      </c>
      <c r="G131" s="99">
        <v>61864.98</v>
      </c>
    </row>
    <row r="132" spans="1:7" s="59" customFormat="1" hidden="1" outlineLevel="2" x14ac:dyDescent="0.2">
      <c r="A132" s="100"/>
      <c r="B132" s="101"/>
      <c r="C132" s="102" t="s">
        <v>60</v>
      </c>
      <c r="D132" s="103" t="s">
        <v>47</v>
      </c>
      <c r="E132" s="104">
        <v>9.6227999999999998</v>
      </c>
      <c r="F132" s="105">
        <v>2681</v>
      </c>
      <c r="G132" s="106">
        <v>25798.73</v>
      </c>
    </row>
    <row r="133" spans="1:7" s="59" customFormat="1" hidden="1" outlineLevel="2" x14ac:dyDescent="0.2">
      <c r="A133" s="94" t="s">
        <v>163</v>
      </c>
      <c r="B133" s="95" t="s">
        <v>164</v>
      </c>
      <c r="C133" s="96" t="s">
        <v>165</v>
      </c>
      <c r="D133" s="95" t="s">
        <v>59</v>
      </c>
      <c r="E133" s="97">
        <v>0.19828799999999999</v>
      </c>
      <c r="F133" s="98">
        <v>12694</v>
      </c>
      <c r="G133" s="99">
        <v>2517.0700000000002</v>
      </c>
    </row>
    <row r="134" spans="1:7" s="59" customFormat="1" hidden="1" outlineLevel="2" x14ac:dyDescent="0.2">
      <c r="A134" s="100"/>
      <c r="B134" s="101"/>
      <c r="C134" s="102" t="s">
        <v>60</v>
      </c>
      <c r="D134" s="103" t="s">
        <v>47</v>
      </c>
      <c r="E134" s="104">
        <v>0.19828799999999999</v>
      </c>
      <c r="F134" s="105">
        <v>3829</v>
      </c>
      <c r="G134" s="106">
        <v>759.24</v>
      </c>
    </row>
    <row r="135" spans="1:7" s="59" customFormat="1" ht="25.5" hidden="1" outlineLevel="2" x14ac:dyDescent="0.2">
      <c r="A135" s="94" t="s">
        <v>166</v>
      </c>
      <c r="B135" s="95" t="s">
        <v>127</v>
      </c>
      <c r="C135" s="96" t="s">
        <v>128</v>
      </c>
      <c r="D135" s="95" t="s">
        <v>59</v>
      </c>
      <c r="E135" s="97">
        <v>6.8040000000000003</v>
      </c>
      <c r="F135" s="98">
        <v>8275</v>
      </c>
      <c r="G135" s="99">
        <v>56303.1</v>
      </c>
    </row>
    <row r="136" spans="1:7" s="59" customFormat="1" hidden="1" outlineLevel="2" x14ac:dyDescent="0.2">
      <c r="A136" s="100"/>
      <c r="B136" s="101"/>
      <c r="C136" s="102" t="s">
        <v>60</v>
      </c>
      <c r="D136" s="103" t="s">
        <v>47</v>
      </c>
      <c r="E136" s="104">
        <v>6.8040000000000003</v>
      </c>
      <c r="F136" s="105">
        <v>2681</v>
      </c>
      <c r="G136" s="106">
        <v>18241.52</v>
      </c>
    </row>
    <row r="137" spans="1:7" s="59" customFormat="1" hidden="1" outlineLevel="2" x14ac:dyDescent="0.2">
      <c r="A137" s="94" t="s">
        <v>167</v>
      </c>
      <c r="B137" s="95" t="s">
        <v>168</v>
      </c>
      <c r="C137" s="96" t="s">
        <v>169</v>
      </c>
      <c r="D137" s="95" t="s">
        <v>59</v>
      </c>
      <c r="E137" s="97">
        <v>0.29937599999999998</v>
      </c>
      <c r="F137" s="98">
        <v>8197</v>
      </c>
      <c r="G137" s="99">
        <v>2453.9899999999998</v>
      </c>
    </row>
    <row r="138" spans="1:7" s="59" customFormat="1" hidden="1" outlineLevel="2" x14ac:dyDescent="0.2">
      <c r="A138" s="100"/>
      <c r="B138" s="101"/>
      <c r="C138" s="102" t="s">
        <v>60</v>
      </c>
      <c r="D138" s="103" t="s">
        <v>47</v>
      </c>
      <c r="E138" s="104">
        <v>0.29937599999999998</v>
      </c>
      <c r="F138" s="105">
        <v>2681</v>
      </c>
      <c r="G138" s="106">
        <v>802.63</v>
      </c>
    </row>
    <row r="139" spans="1:7" s="59" customFormat="1" ht="32.25" x14ac:dyDescent="0.2">
      <c r="A139" s="60" t="s">
        <v>170</v>
      </c>
      <c r="B139" s="61" t="s">
        <v>134</v>
      </c>
      <c r="C139" s="62" t="s">
        <v>171</v>
      </c>
      <c r="D139" s="63" t="s">
        <v>136</v>
      </c>
      <c r="E139" s="64">
        <v>0.6</v>
      </c>
      <c r="F139" s="65">
        <v>9458845</v>
      </c>
      <c r="G139" s="66">
        <v>5675307</v>
      </c>
    </row>
    <row r="140" spans="1:7" s="67" customFormat="1" outlineLevel="1" x14ac:dyDescent="0.2">
      <c r="A140" s="68"/>
      <c r="B140" s="69"/>
      <c r="C140" s="70" t="s">
        <v>53</v>
      </c>
      <c r="D140" s="71"/>
      <c r="E140" s="72"/>
      <c r="F140" s="73"/>
      <c r="G140" s="74"/>
    </row>
    <row r="141" spans="1:7" s="67" customFormat="1" outlineLevel="1" x14ac:dyDescent="0.2">
      <c r="A141" s="68"/>
      <c r="B141" s="69"/>
      <c r="C141" s="70" t="s">
        <v>137</v>
      </c>
      <c r="D141" s="71"/>
      <c r="E141" s="72"/>
      <c r="F141" s="73"/>
      <c r="G141" s="74"/>
    </row>
    <row r="142" spans="1:7" s="67" customFormat="1" outlineLevel="1" x14ac:dyDescent="0.2">
      <c r="A142" s="68"/>
      <c r="B142" s="69"/>
      <c r="C142" s="70" t="s">
        <v>138</v>
      </c>
      <c r="D142" s="71"/>
      <c r="E142" s="72"/>
      <c r="F142" s="73"/>
      <c r="G142" s="74"/>
    </row>
    <row r="143" spans="1:7" s="67" customFormat="1" outlineLevel="1" x14ac:dyDescent="0.2">
      <c r="A143" s="68"/>
      <c r="B143" s="69"/>
      <c r="C143" s="70" t="s">
        <v>139</v>
      </c>
      <c r="D143" s="71"/>
      <c r="E143" s="72"/>
      <c r="F143" s="73"/>
      <c r="G143" s="74"/>
    </row>
    <row r="144" spans="1:7" s="67" customFormat="1" ht="25.5" outlineLevel="1" x14ac:dyDescent="0.2">
      <c r="A144" s="68"/>
      <c r="B144" s="69"/>
      <c r="C144" s="70" t="s">
        <v>140</v>
      </c>
      <c r="D144" s="71"/>
      <c r="E144" s="72"/>
      <c r="F144" s="73"/>
      <c r="G144" s="74"/>
    </row>
    <row r="145" spans="1:7" s="67" customFormat="1" outlineLevel="1" x14ac:dyDescent="0.2">
      <c r="A145" s="68"/>
      <c r="B145" s="69"/>
      <c r="C145" s="70" t="s">
        <v>141</v>
      </c>
      <c r="D145" s="71"/>
      <c r="E145" s="72"/>
      <c r="F145" s="73"/>
      <c r="G145" s="74"/>
    </row>
    <row r="146" spans="1:7" s="67" customFormat="1" outlineLevel="1" x14ac:dyDescent="0.2">
      <c r="A146" s="75"/>
      <c r="B146" s="76"/>
      <c r="C146" s="76" t="s">
        <v>142</v>
      </c>
      <c r="D146" s="77"/>
      <c r="E146" s="78"/>
      <c r="F146" s="79"/>
      <c r="G146" s="80"/>
    </row>
    <row r="147" spans="1:7" s="59" customFormat="1" hidden="1" outlineLevel="3" x14ac:dyDescent="0.2">
      <c r="A147" s="81"/>
      <c r="B147" s="82"/>
      <c r="C147" s="83" t="s">
        <v>38</v>
      </c>
      <c r="D147" s="84"/>
      <c r="E147" s="85"/>
      <c r="F147" s="86"/>
      <c r="G147" s="87"/>
    </row>
    <row r="148" spans="1:7" s="59" customFormat="1" hidden="1" outlineLevel="3" x14ac:dyDescent="0.2">
      <c r="A148" s="81" t="s">
        <v>172</v>
      </c>
      <c r="B148" s="82"/>
      <c r="C148" s="88" t="s">
        <v>39</v>
      </c>
      <c r="D148" s="89"/>
      <c r="E148" s="90"/>
      <c r="F148" s="91">
        <v>6012399</v>
      </c>
      <c r="G148" s="92">
        <v>3607439</v>
      </c>
    </row>
    <row r="149" spans="1:7" s="59" customFormat="1" hidden="1" outlineLevel="3" x14ac:dyDescent="0.2">
      <c r="A149" s="81"/>
      <c r="B149" s="82"/>
      <c r="C149" s="83" t="s">
        <v>41</v>
      </c>
      <c r="D149" s="84"/>
      <c r="E149" s="85"/>
      <c r="F149" s="93">
        <v>2927534</v>
      </c>
      <c r="G149" s="87">
        <v>1756520</v>
      </c>
    </row>
    <row r="150" spans="1:7" s="59" customFormat="1" ht="24" hidden="1" outlineLevel="2" x14ac:dyDescent="0.2">
      <c r="A150" s="94" t="s">
        <v>173</v>
      </c>
      <c r="B150" s="95" t="s">
        <v>145</v>
      </c>
      <c r="C150" s="96" t="s">
        <v>146</v>
      </c>
      <c r="D150" s="95" t="s">
        <v>47</v>
      </c>
      <c r="E150" s="97">
        <v>597.45600000000002</v>
      </c>
      <c r="F150" s="98">
        <v>6038</v>
      </c>
      <c r="G150" s="99">
        <v>3607439.33</v>
      </c>
    </row>
    <row r="151" spans="1:7" s="59" customFormat="1" hidden="1" outlineLevel="3" x14ac:dyDescent="0.2">
      <c r="A151" s="81" t="s">
        <v>174</v>
      </c>
      <c r="B151" s="82"/>
      <c r="C151" s="88" t="s">
        <v>42</v>
      </c>
      <c r="D151" s="89"/>
      <c r="E151" s="90"/>
      <c r="F151" s="91">
        <v>2993322</v>
      </c>
      <c r="G151" s="92">
        <v>1795993</v>
      </c>
    </row>
    <row r="152" spans="1:7" s="59" customFormat="1" hidden="1" outlineLevel="3" x14ac:dyDescent="0.2">
      <c r="A152" s="81"/>
      <c r="B152" s="82"/>
      <c r="C152" s="83" t="s">
        <v>43</v>
      </c>
      <c r="D152" s="84"/>
      <c r="E152" s="85"/>
      <c r="F152" s="93">
        <v>674065</v>
      </c>
      <c r="G152" s="87">
        <v>404439</v>
      </c>
    </row>
    <row r="153" spans="1:7" s="59" customFormat="1" ht="24" hidden="1" outlineLevel="2" x14ac:dyDescent="0.2">
      <c r="A153" s="94" t="s">
        <v>175</v>
      </c>
      <c r="B153" s="95" t="s">
        <v>149</v>
      </c>
      <c r="C153" s="96" t="s">
        <v>150</v>
      </c>
      <c r="D153" s="95" t="s">
        <v>59</v>
      </c>
      <c r="E153" s="97">
        <v>216.43199999999999</v>
      </c>
      <c r="F153" s="98">
        <v>1350</v>
      </c>
      <c r="G153" s="99">
        <v>292183.2</v>
      </c>
    </row>
    <row r="154" spans="1:7" s="59" customFormat="1" hidden="1" outlineLevel="2" x14ac:dyDescent="0.2">
      <c r="A154" s="94" t="s">
        <v>176</v>
      </c>
      <c r="B154" s="95" t="s">
        <v>152</v>
      </c>
      <c r="C154" s="96" t="s">
        <v>153</v>
      </c>
      <c r="D154" s="95" t="s">
        <v>59</v>
      </c>
      <c r="E154" s="97">
        <v>64.521360000000001</v>
      </c>
      <c r="F154" s="98">
        <v>14771</v>
      </c>
      <c r="G154" s="99">
        <v>953045.01</v>
      </c>
    </row>
    <row r="155" spans="1:7" s="59" customFormat="1" hidden="1" outlineLevel="2" x14ac:dyDescent="0.2">
      <c r="A155" s="100"/>
      <c r="B155" s="101"/>
      <c r="C155" s="102" t="s">
        <v>60</v>
      </c>
      <c r="D155" s="103" t="s">
        <v>47</v>
      </c>
      <c r="E155" s="104">
        <v>64.521360000000001</v>
      </c>
      <c r="F155" s="105">
        <v>3829</v>
      </c>
      <c r="G155" s="106">
        <v>247052.29</v>
      </c>
    </row>
    <row r="156" spans="1:7" s="59" customFormat="1" hidden="1" outlineLevel="2" x14ac:dyDescent="0.2">
      <c r="A156" s="94" t="s">
        <v>177</v>
      </c>
      <c r="B156" s="95" t="s">
        <v>155</v>
      </c>
      <c r="C156" s="96" t="s">
        <v>156</v>
      </c>
      <c r="D156" s="95" t="s">
        <v>59</v>
      </c>
      <c r="E156" s="97">
        <v>32.076000000000001</v>
      </c>
      <c r="F156" s="98">
        <v>55</v>
      </c>
      <c r="G156" s="99">
        <v>1764.18</v>
      </c>
    </row>
    <row r="157" spans="1:7" s="59" customFormat="1" ht="13.5" hidden="1" outlineLevel="2" x14ac:dyDescent="0.2">
      <c r="A157" s="94" t="s">
        <v>178</v>
      </c>
      <c r="B157" s="95" t="s">
        <v>158</v>
      </c>
      <c r="C157" s="96" t="s">
        <v>159</v>
      </c>
      <c r="D157" s="95" t="s">
        <v>59</v>
      </c>
      <c r="E157" s="97">
        <v>21.2544</v>
      </c>
      <c r="F157" s="98">
        <v>16174</v>
      </c>
      <c r="G157" s="99">
        <v>343768.67</v>
      </c>
    </row>
    <row r="158" spans="1:7" s="59" customFormat="1" hidden="1" outlineLevel="2" x14ac:dyDescent="0.2">
      <c r="A158" s="100"/>
      <c r="B158" s="101"/>
      <c r="C158" s="102" t="s">
        <v>60</v>
      </c>
      <c r="D158" s="103" t="s">
        <v>47</v>
      </c>
      <c r="E158" s="104">
        <v>21.2544</v>
      </c>
      <c r="F158" s="105">
        <v>3829</v>
      </c>
      <c r="G158" s="106">
        <v>81383.100000000006</v>
      </c>
    </row>
    <row r="159" spans="1:7" s="59" customFormat="1" hidden="1" outlineLevel="2" x14ac:dyDescent="0.2">
      <c r="A159" s="94" t="s">
        <v>179</v>
      </c>
      <c r="B159" s="95" t="s">
        <v>161</v>
      </c>
      <c r="C159" s="96" t="s">
        <v>162</v>
      </c>
      <c r="D159" s="95" t="s">
        <v>59</v>
      </c>
      <c r="E159" s="97">
        <v>16.038</v>
      </c>
      <c r="F159" s="98">
        <v>6429</v>
      </c>
      <c r="G159" s="99">
        <v>103108.3</v>
      </c>
    </row>
    <row r="160" spans="1:7" s="59" customFormat="1" hidden="1" outlineLevel="2" x14ac:dyDescent="0.2">
      <c r="A160" s="100"/>
      <c r="B160" s="101"/>
      <c r="C160" s="102" t="s">
        <v>60</v>
      </c>
      <c r="D160" s="103" t="s">
        <v>47</v>
      </c>
      <c r="E160" s="104">
        <v>16.038</v>
      </c>
      <c r="F160" s="105">
        <v>2681</v>
      </c>
      <c r="G160" s="106">
        <v>42997.88</v>
      </c>
    </row>
    <row r="161" spans="1:7" s="59" customFormat="1" hidden="1" outlineLevel="2" x14ac:dyDescent="0.2">
      <c r="A161" s="94" t="s">
        <v>180</v>
      </c>
      <c r="B161" s="95" t="s">
        <v>164</v>
      </c>
      <c r="C161" s="96" t="s">
        <v>165</v>
      </c>
      <c r="D161" s="95" t="s">
        <v>59</v>
      </c>
      <c r="E161" s="97">
        <v>0.33048</v>
      </c>
      <c r="F161" s="98">
        <v>12694</v>
      </c>
      <c r="G161" s="99">
        <v>4195.1099999999997</v>
      </c>
    </row>
    <row r="162" spans="1:7" s="59" customFormat="1" hidden="1" outlineLevel="2" x14ac:dyDescent="0.2">
      <c r="A162" s="100"/>
      <c r="B162" s="101"/>
      <c r="C162" s="102" t="s">
        <v>60</v>
      </c>
      <c r="D162" s="103" t="s">
        <v>47</v>
      </c>
      <c r="E162" s="104">
        <v>0.33048</v>
      </c>
      <c r="F162" s="105">
        <v>3829</v>
      </c>
      <c r="G162" s="106">
        <v>1265.4100000000001</v>
      </c>
    </row>
    <row r="163" spans="1:7" s="59" customFormat="1" ht="25.5" hidden="1" outlineLevel="2" x14ac:dyDescent="0.2">
      <c r="A163" s="94" t="s">
        <v>181</v>
      </c>
      <c r="B163" s="95" t="s">
        <v>127</v>
      </c>
      <c r="C163" s="96" t="s">
        <v>128</v>
      </c>
      <c r="D163" s="95" t="s">
        <v>59</v>
      </c>
      <c r="E163" s="97">
        <v>11.34</v>
      </c>
      <c r="F163" s="98">
        <v>8275</v>
      </c>
      <c r="G163" s="99">
        <v>93838.5</v>
      </c>
    </row>
    <row r="164" spans="1:7" s="59" customFormat="1" hidden="1" outlineLevel="2" x14ac:dyDescent="0.2">
      <c r="A164" s="100"/>
      <c r="B164" s="101"/>
      <c r="C164" s="102" t="s">
        <v>60</v>
      </c>
      <c r="D164" s="103" t="s">
        <v>47</v>
      </c>
      <c r="E164" s="104">
        <v>11.34</v>
      </c>
      <c r="F164" s="105">
        <v>2681</v>
      </c>
      <c r="G164" s="106">
        <v>30402.54</v>
      </c>
    </row>
    <row r="165" spans="1:7" s="59" customFormat="1" hidden="1" outlineLevel="2" x14ac:dyDescent="0.2">
      <c r="A165" s="94" t="s">
        <v>182</v>
      </c>
      <c r="B165" s="95" t="s">
        <v>168</v>
      </c>
      <c r="C165" s="96" t="s">
        <v>169</v>
      </c>
      <c r="D165" s="95" t="s">
        <v>59</v>
      </c>
      <c r="E165" s="97">
        <v>0.49896000000000001</v>
      </c>
      <c r="F165" s="98">
        <v>8197</v>
      </c>
      <c r="G165" s="99">
        <v>4089.98</v>
      </c>
    </row>
    <row r="166" spans="1:7" s="59" customFormat="1" hidden="1" outlineLevel="2" x14ac:dyDescent="0.2">
      <c r="A166" s="100"/>
      <c r="B166" s="101"/>
      <c r="C166" s="102" t="s">
        <v>60</v>
      </c>
      <c r="D166" s="103" t="s">
        <v>47</v>
      </c>
      <c r="E166" s="104">
        <v>0.49896000000000001</v>
      </c>
      <c r="F166" s="105">
        <v>2681</v>
      </c>
      <c r="G166" s="106">
        <v>1337.71</v>
      </c>
    </row>
    <row r="167" spans="1:7" s="59" customFormat="1" hidden="1" outlineLevel="3" x14ac:dyDescent="0.2">
      <c r="A167" s="81" t="s">
        <v>183</v>
      </c>
      <c r="B167" s="82"/>
      <c r="C167" s="88" t="s">
        <v>44</v>
      </c>
      <c r="D167" s="89"/>
      <c r="E167" s="90"/>
      <c r="F167" s="91">
        <v>453124</v>
      </c>
      <c r="G167" s="92">
        <v>271875</v>
      </c>
    </row>
    <row r="168" spans="1:7" s="59" customFormat="1" hidden="1" outlineLevel="2" x14ac:dyDescent="0.2">
      <c r="A168" s="94" t="s">
        <v>184</v>
      </c>
      <c r="B168" s="95" t="s">
        <v>185</v>
      </c>
      <c r="C168" s="96" t="s">
        <v>186</v>
      </c>
      <c r="D168" s="95" t="s">
        <v>187</v>
      </c>
      <c r="E168" s="97">
        <v>1.38E-2</v>
      </c>
      <c r="F168" s="98">
        <v>711375</v>
      </c>
      <c r="G168" s="99">
        <v>9816.98</v>
      </c>
    </row>
    <row r="169" spans="1:7" s="59" customFormat="1" ht="13.5" hidden="1" outlineLevel="2" x14ac:dyDescent="0.2">
      <c r="A169" s="94" t="s">
        <v>188</v>
      </c>
      <c r="B169" s="95" t="s">
        <v>189</v>
      </c>
      <c r="C169" s="96" t="s">
        <v>190</v>
      </c>
      <c r="D169" s="95" t="s">
        <v>191</v>
      </c>
      <c r="E169" s="107">
        <v>225</v>
      </c>
      <c r="F169" s="98">
        <v>36</v>
      </c>
      <c r="G169" s="99">
        <v>8100</v>
      </c>
    </row>
    <row r="170" spans="1:7" s="59" customFormat="1" ht="24" hidden="1" outlineLevel="2" x14ac:dyDescent="0.2">
      <c r="A170" s="94" t="s">
        <v>192</v>
      </c>
      <c r="B170" s="95" t="s">
        <v>193</v>
      </c>
      <c r="C170" s="96" t="s">
        <v>194</v>
      </c>
      <c r="D170" s="95" t="s">
        <v>195</v>
      </c>
      <c r="E170" s="97">
        <v>205.8</v>
      </c>
      <c r="F170" s="98">
        <v>1234</v>
      </c>
      <c r="G170" s="99">
        <v>253957.2</v>
      </c>
    </row>
    <row r="171" spans="1:7" s="59" customFormat="1" ht="25.5" x14ac:dyDescent="0.2">
      <c r="A171" s="60" t="s">
        <v>196</v>
      </c>
      <c r="B171" s="61" t="s">
        <v>197</v>
      </c>
      <c r="C171" s="62" t="s">
        <v>198</v>
      </c>
      <c r="D171" s="63" t="s">
        <v>199</v>
      </c>
      <c r="E171" s="108">
        <v>600</v>
      </c>
      <c r="F171" s="65">
        <v>3789</v>
      </c>
      <c r="G171" s="66">
        <v>2273400</v>
      </c>
    </row>
    <row r="172" spans="1:7" s="59" customFormat="1" ht="25.5" x14ac:dyDescent="0.2">
      <c r="A172" s="60" t="s">
        <v>200</v>
      </c>
      <c r="B172" s="61" t="s">
        <v>201</v>
      </c>
      <c r="C172" s="62" t="s">
        <v>202</v>
      </c>
      <c r="D172" s="63" t="s">
        <v>203</v>
      </c>
      <c r="E172" s="108">
        <v>6</v>
      </c>
      <c r="F172" s="65">
        <v>2882</v>
      </c>
      <c r="G172" s="66">
        <v>17292</v>
      </c>
    </row>
    <row r="173" spans="1:7" s="59" customFormat="1" ht="38.25" x14ac:dyDescent="0.2">
      <c r="A173" s="60" t="s">
        <v>204</v>
      </c>
      <c r="B173" s="61" t="s">
        <v>205</v>
      </c>
      <c r="C173" s="62" t="s">
        <v>206</v>
      </c>
      <c r="D173" s="63" t="s">
        <v>203</v>
      </c>
      <c r="E173" s="108">
        <v>10</v>
      </c>
      <c r="F173" s="65">
        <v>2784</v>
      </c>
      <c r="G173" s="66">
        <v>27840</v>
      </c>
    </row>
    <row r="174" spans="1:7" s="59" customFormat="1" ht="32.25" x14ac:dyDescent="0.2">
      <c r="A174" s="60" t="s">
        <v>207</v>
      </c>
      <c r="B174" s="61" t="s">
        <v>208</v>
      </c>
      <c r="C174" s="62" t="s">
        <v>209</v>
      </c>
      <c r="D174" s="63" t="s">
        <v>210</v>
      </c>
      <c r="E174" s="64">
        <v>11.43</v>
      </c>
      <c r="F174" s="65">
        <v>165907</v>
      </c>
      <c r="G174" s="66">
        <v>1896317</v>
      </c>
    </row>
    <row r="175" spans="1:7" s="67" customFormat="1" outlineLevel="1" x14ac:dyDescent="0.2">
      <c r="A175" s="68"/>
      <c r="B175" s="69"/>
      <c r="C175" s="70" t="s">
        <v>53</v>
      </c>
      <c r="D175" s="71"/>
      <c r="E175" s="72"/>
      <c r="F175" s="73"/>
      <c r="G175" s="74"/>
    </row>
    <row r="176" spans="1:7" s="67" customFormat="1" outlineLevel="1" x14ac:dyDescent="0.2">
      <c r="A176" s="68"/>
      <c r="B176" s="69"/>
      <c r="C176" s="70" t="s">
        <v>211</v>
      </c>
      <c r="D176" s="71"/>
      <c r="E176" s="72"/>
      <c r="F176" s="73"/>
      <c r="G176" s="74"/>
    </row>
    <row r="177" spans="1:7" s="67" customFormat="1" outlineLevel="1" x14ac:dyDescent="0.2">
      <c r="A177" s="68"/>
      <c r="B177" s="69"/>
      <c r="C177" s="70" t="s">
        <v>212</v>
      </c>
      <c r="D177" s="71"/>
      <c r="E177" s="72"/>
      <c r="F177" s="73"/>
      <c r="G177" s="74"/>
    </row>
    <row r="178" spans="1:7" s="67" customFormat="1" outlineLevel="1" x14ac:dyDescent="0.2">
      <c r="A178" s="68"/>
      <c r="B178" s="69"/>
      <c r="C178" s="70" t="s">
        <v>213</v>
      </c>
      <c r="D178" s="71"/>
      <c r="E178" s="72"/>
      <c r="F178" s="73"/>
      <c r="G178" s="74"/>
    </row>
    <row r="179" spans="1:7" s="67" customFormat="1" outlineLevel="1" x14ac:dyDescent="0.2">
      <c r="A179" s="75"/>
      <c r="B179" s="76"/>
      <c r="C179" s="76" t="s">
        <v>214</v>
      </c>
      <c r="D179" s="77"/>
      <c r="E179" s="78"/>
      <c r="F179" s="79"/>
      <c r="G179" s="80"/>
    </row>
    <row r="180" spans="1:7" s="59" customFormat="1" hidden="1" outlineLevel="3" x14ac:dyDescent="0.2">
      <c r="A180" s="81"/>
      <c r="B180" s="82"/>
      <c r="C180" s="83" t="s">
        <v>38</v>
      </c>
      <c r="D180" s="84"/>
      <c r="E180" s="85"/>
      <c r="F180" s="86"/>
      <c r="G180" s="87"/>
    </row>
    <row r="181" spans="1:7" s="59" customFormat="1" hidden="1" outlineLevel="3" x14ac:dyDescent="0.2">
      <c r="A181" s="81" t="s">
        <v>215</v>
      </c>
      <c r="B181" s="82"/>
      <c r="C181" s="88" t="s">
        <v>39</v>
      </c>
      <c r="D181" s="89"/>
      <c r="E181" s="90"/>
      <c r="F181" s="91">
        <v>132421</v>
      </c>
      <c r="G181" s="92">
        <v>1513572</v>
      </c>
    </row>
    <row r="182" spans="1:7" s="59" customFormat="1" hidden="1" outlineLevel="3" x14ac:dyDescent="0.2">
      <c r="A182" s="81"/>
      <c r="B182" s="82"/>
      <c r="C182" s="83" t="s">
        <v>41</v>
      </c>
      <c r="D182" s="84"/>
      <c r="E182" s="85"/>
      <c r="F182" s="93">
        <v>66545</v>
      </c>
      <c r="G182" s="87">
        <v>760609</v>
      </c>
    </row>
    <row r="183" spans="1:7" s="59" customFormat="1" ht="24" hidden="1" outlineLevel="2" x14ac:dyDescent="0.2">
      <c r="A183" s="94" t="s">
        <v>216</v>
      </c>
      <c r="B183" s="95" t="s">
        <v>217</v>
      </c>
      <c r="C183" s="96" t="s">
        <v>218</v>
      </c>
      <c r="D183" s="95" t="s">
        <v>47</v>
      </c>
      <c r="E183" s="97">
        <v>332.43469199999998</v>
      </c>
      <c r="F183" s="98">
        <v>4553</v>
      </c>
      <c r="G183" s="99">
        <v>1513575.15</v>
      </c>
    </row>
    <row r="184" spans="1:7" s="59" customFormat="1" hidden="1" outlineLevel="3" x14ac:dyDescent="0.2">
      <c r="A184" s="81" t="s">
        <v>219</v>
      </c>
      <c r="B184" s="82"/>
      <c r="C184" s="88" t="s">
        <v>42</v>
      </c>
      <c r="D184" s="89"/>
      <c r="E184" s="90"/>
      <c r="F184" s="91">
        <v>3303</v>
      </c>
      <c r="G184" s="92">
        <v>37754</v>
      </c>
    </row>
    <row r="185" spans="1:7" s="59" customFormat="1" hidden="1" outlineLevel="3" x14ac:dyDescent="0.2">
      <c r="A185" s="81"/>
      <c r="B185" s="82"/>
      <c r="C185" s="83" t="s">
        <v>43</v>
      </c>
      <c r="D185" s="84"/>
      <c r="E185" s="85"/>
      <c r="F185" s="93">
        <v>1071</v>
      </c>
      <c r="G185" s="87">
        <v>12242</v>
      </c>
    </row>
    <row r="186" spans="1:7" s="59" customFormat="1" hidden="1" outlineLevel="2" x14ac:dyDescent="0.2">
      <c r="A186" s="94" t="s">
        <v>220</v>
      </c>
      <c r="B186" s="95" t="s">
        <v>221</v>
      </c>
      <c r="C186" s="96" t="s">
        <v>222</v>
      </c>
      <c r="D186" s="95" t="s">
        <v>59</v>
      </c>
      <c r="E186" s="97">
        <v>7.2831960000000002</v>
      </c>
      <c r="F186" s="98">
        <v>43</v>
      </c>
      <c r="G186" s="99">
        <v>313.18</v>
      </c>
    </row>
    <row r="187" spans="1:7" s="59" customFormat="1" hidden="1" outlineLevel="2" x14ac:dyDescent="0.2">
      <c r="A187" s="94" t="s">
        <v>223</v>
      </c>
      <c r="B187" s="95" t="s">
        <v>168</v>
      </c>
      <c r="C187" s="96" t="s">
        <v>169</v>
      </c>
      <c r="D187" s="95" t="s">
        <v>59</v>
      </c>
      <c r="E187" s="97">
        <v>4.5674279999999996</v>
      </c>
      <c r="F187" s="98">
        <v>8197</v>
      </c>
      <c r="G187" s="99">
        <v>37439.21</v>
      </c>
    </row>
    <row r="188" spans="1:7" s="59" customFormat="1" hidden="1" outlineLevel="2" x14ac:dyDescent="0.2">
      <c r="A188" s="100"/>
      <c r="B188" s="101"/>
      <c r="C188" s="102" t="s">
        <v>60</v>
      </c>
      <c r="D188" s="103" t="s">
        <v>47</v>
      </c>
      <c r="E188" s="104">
        <v>4.5674279999999996</v>
      </c>
      <c r="F188" s="105">
        <v>2681</v>
      </c>
      <c r="G188" s="106">
        <v>12245.27</v>
      </c>
    </row>
    <row r="189" spans="1:7" s="59" customFormat="1" hidden="1" outlineLevel="3" x14ac:dyDescent="0.2">
      <c r="A189" s="81" t="s">
        <v>224</v>
      </c>
      <c r="B189" s="82"/>
      <c r="C189" s="88" t="s">
        <v>44</v>
      </c>
      <c r="D189" s="89"/>
      <c r="E189" s="90"/>
      <c r="F189" s="91">
        <v>30183</v>
      </c>
      <c r="G189" s="92">
        <v>344991</v>
      </c>
    </row>
    <row r="190" spans="1:7" s="59" customFormat="1" hidden="1" outlineLevel="2" x14ac:dyDescent="0.2">
      <c r="A190" s="94" t="s">
        <v>225</v>
      </c>
      <c r="B190" s="95" t="s">
        <v>226</v>
      </c>
      <c r="C190" s="96" t="s">
        <v>227</v>
      </c>
      <c r="D190" s="95" t="s">
        <v>195</v>
      </c>
      <c r="E190" s="97">
        <v>2.2059899999999999</v>
      </c>
      <c r="F190" s="98">
        <v>2647</v>
      </c>
      <c r="G190" s="99">
        <v>5839.26</v>
      </c>
    </row>
    <row r="191" spans="1:7" s="59" customFormat="1" ht="24" hidden="1" outlineLevel="2" x14ac:dyDescent="0.2">
      <c r="A191" s="94" t="s">
        <v>228</v>
      </c>
      <c r="B191" s="95" t="s">
        <v>229</v>
      </c>
      <c r="C191" s="96" t="s">
        <v>230</v>
      </c>
      <c r="D191" s="95" t="s">
        <v>187</v>
      </c>
      <c r="E191" s="97">
        <v>6.8580000000000004E-3</v>
      </c>
      <c r="F191" s="98">
        <v>564235</v>
      </c>
      <c r="G191" s="99">
        <v>3869.52</v>
      </c>
    </row>
    <row r="192" spans="1:7" s="59" customFormat="1" hidden="1" outlineLevel="2" x14ac:dyDescent="0.2">
      <c r="A192" s="94" t="s">
        <v>231</v>
      </c>
      <c r="B192" s="95" t="s">
        <v>232</v>
      </c>
      <c r="C192" s="96" t="s">
        <v>233</v>
      </c>
      <c r="D192" s="95" t="s">
        <v>187</v>
      </c>
      <c r="E192" s="97">
        <v>4.572E-4</v>
      </c>
      <c r="F192" s="98">
        <v>2358157</v>
      </c>
      <c r="G192" s="99">
        <v>1078.1500000000001</v>
      </c>
    </row>
    <row r="193" spans="1:7" s="59" customFormat="1" hidden="1" outlineLevel="2" x14ac:dyDescent="0.2">
      <c r="A193" s="94" t="s">
        <v>234</v>
      </c>
      <c r="B193" s="95" t="s">
        <v>235</v>
      </c>
      <c r="C193" s="96" t="s">
        <v>236</v>
      </c>
      <c r="D193" s="95" t="s">
        <v>195</v>
      </c>
      <c r="E193" s="97">
        <v>104.01300000000001</v>
      </c>
      <c r="F193" s="98">
        <v>3034</v>
      </c>
      <c r="G193" s="99">
        <v>315575.44</v>
      </c>
    </row>
    <row r="194" spans="1:7" s="59" customFormat="1" ht="24" hidden="1" outlineLevel="2" x14ac:dyDescent="0.2">
      <c r="A194" s="94" t="s">
        <v>237</v>
      </c>
      <c r="B194" s="95" t="s">
        <v>238</v>
      </c>
      <c r="C194" s="96" t="s">
        <v>239</v>
      </c>
      <c r="D194" s="95" t="s">
        <v>195</v>
      </c>
      <c r="E194" s="97">
        <v>65.150999999999996</v>
      </c>
      <c r="F194" s="98">
        <v>286</v>
      </c>
      <c r="G194" s="99">
        <v>18633.189999999999</v>
      </c>
    </row>
    <row r="195" spans="1:7" s="59" customFormat="1" ht="28.5" x14ac:dyDescent="0.2">
      <c r="A195" s="60" t="s">
        <v>240</v>
      </c>
      <c r="B195" s="61" t="s">
        <v>241</v>
      </c>
      <c r="C195" s="62" t="s">
        <v>242</v>
      </c>
      <c r="D195" s="63" t="s">
        <v>243</v>
      </c>
      <c r="E195" s="64">
        <v>12.573</v>
      </c>
      <c r="F195" s="65">
        <v>64613</v>
      </c>
      <c r="G195" s="66">
        <v>812379</v>
      </c>
    </row>
    <row r="196" spans="1:7" s="59" customFormat="1" ht="25.5" x14ac:dyDescent="0.2">
      <c r="A196" s="60" t="s">
        <v>244</v>
      </c>
      <c r="B196" s="61" t="s">
        <v>245</v>
      </c>
      <c r="C196" s="62" t="s">
        <v>246</v>
      </c>
      <c r="D196" s="63" t="s">
        <v>203</v>
      </c>
      <c r="E196" s="108">
        <v>780</v>
      </c>
      <c r="F196" s="65">
        <v>203</v>
      </c>
      <c r="G196" s="66">
        <v>158340</v>
      </c>
    </row>
    <row r="197" spans="1:7" s="59" customFormat="1" ht="32.25" x14ac:dyDescent="0.2">
      <c r="A197" s="60" t="s">
        <v>247</v>
      </c>
      <c r="B197" s="61" t="s">
        <v>248</v>
      </c>
      <c r="C197" s="62" t="s">
        <v>249</v>
      </c>
      <c r="D197" s="63" t="s">
        <v>250</v>
      </c>
      <c r="E197" s="64">
        <v>3.24</v>
      </c>
      <c r="F197" s="65">
        <v>34913</v>
      </c>
      <c r="G197" s="66">
        <v>113118</v>
      </c>
    </row>
    <row r="198" spans="1:7" s="67" customFormat="1" outlineLevel="1" x14ac:dyDescent="0.2">
      <c r="A198" s="68"/>
      <c r="B198" s="69"/>
      <c r="C198" s="70" t="s">
        <v>53</v>
      </c>
      <c r="D198" s="71"/>
      <c r="E198" s="72"/>
      <c r="F198" s="73"/>
      <c r="G198" s="74"/>
    </row>
    <row r="199" spans="1:7" s="67" customFormat="1" outlineLevel="1" x14ac:dyDescent="0.2">
      <c r="A199" s="68"/>
      <c r="B199" s="69"/>
      <c r="C199" s="70" t="s">
        <v>251</v>
      </c>
      <c r="D199" s="71"/>
      <c r="E199" s="72"/>
      <c r="F199" s="73"/>
      <c r="G199" s="74"/>
    </row>
    <row r="200" spans="1:7" s="67" customFormat="1" ht="25.5" outlineLevel="1" x14ac:dyDescent="0.2">
      <c r="A200" s="68"/>
      <c r="B200" s="69"/>
      <c r="C200" s="70" t="s">
        <v>252</v>
      </c>
      <c r="D200" s="71"/>
      <c r="E200" s="72"/>
      <c r="F200" s="73"/>
      <c r="G200" s="74"/>
    </row>
    <row r="201" spans="1:7" s="67" customFormat="1" outlineLevel="1" x14ac:dyDescent="0.2">
      <c r="A201" s="68"/>
      <c r="B201" s="69"/>
      <c r="C201" s="70" t="s">
        <v>253</v>
      </c>
      <c r="D201" s="71"/>
      <c r="E201" s="72"/>
      <c r="F201" s="73"/>
      <c r="G201" s="74"/>
    </row>
    <row r="202" spans="1:7" s="67" customFormat="1" ht="25.5" outlineLevel="1" x14ac:dyDescent="0.2">
      <c r="A202" s="75"/>
      <c r="B202" s="76"/>
      <c r="C202" s="76" t="s">
        <v>254</v>
      </c>
      <c r="D202" s="77"/>
      <c r="E202" s="78"/>
      <c r="F202" s="79"/>
      <c r="G202" s="80"/>
    </row>
    <row r="203" spans="1:7" s="59" customFormat="1" hidden="1" outlineLevel="3" x14ac:dyDescent="0.2">
      <c r="A203" s="81"/>
      <c r="B203" s="82"/>
      <c r="C203" s="83" t="s">
        <v>38</v>
      </c>
      <c r="D203" s="84"/>
      <c r="E203" s="85"/>
      <c r="F203" s="86"/>
      <c r="G203" s="87"/>
    </row>
    <row r="204" spans="1:7" s="59" customFormat="1" hidden="1" outlineLevel="3" x14ac:dyDescent="0.2">
      <c r="A204" s="81" t="s">
        <v>255</v>
      </c>
      <c r="B204" s="82"/>
      <c r="C204" s="88" t="s">
        <v>39</v>
      </c>
      <c r="D204" s="89"/>
      <c r="E204" s="90"/>
      <c r="F204" s="91">
        <v>15173</v>
      </c>
      <c r="G204" s="92">
        <v>49161</v>
      </c>
    </row>
    <row r="205" spans="1:7" s="59" customFormat="1" hidden="1" outlineLevel="3" x14ac:dyDescent="0.2">
      <c r="A205" s="81"/>
      <c r="B205" s="82"/>
      <c r="C205" s="83" t="s">
        <v>41</v>
      </c>
      <c r="D205" s="84"/>
      <c r="E205" s="85"/>
      <c r="F205" s="93">
        <v>7554</v>
      </c>
      <c r="G205" s="87">
        <v>24475</v>
      </c>
    </row>
    <row r="206" spans="1:7" s="59" customFormat="1" ht="24" hidden="1" outlineLevel="2" x14ac:dyDescent="0.2">
      <c r="A206" s="94" t="s">
        <v>256</v>
      </c>
      <c r="B206" s="95" t="s">
        <v>257</v>
      </c>
      <c r="C206" s="96" t="s">
        <v>258</v>
      </c>
      <c r="D206" s="95" t="s">
        <v>47</v>
      </c>
      <c r="E206" s="97">
        <v>8.9579520000000006</v>
      </c>
      <c r="F206" s="98">
        <v>5488</v>
      </c>
      <c r="G206" s="99">
        <v>49161.24</v>
      </c>
    </row>
    <row r="207" spans="1:7" s="59" customFormat="1" hidden="1" outlineLevel="3" x14ac:dyDescent="0.2">
      <c r="A207" s="81" t="s">
        <v>259</v>
      </c>
      <c r="B207" s="82"/>
      <c r="C207" s="88" t="s">
        <v>42</v>
      </c>
      <c r="D207" s="89"/>
      <c r="E207" s="90"/>
      <c r="F207" s="91">
        <v>6600</v>
      </c>
      <c r="G207" s="92">
        <v>21384</v>
      </c>
    </row>
    <row r="208" spans="1:7" s="59" customFormat="1" hidden="1" outlineLevel="3" x14ac:dyDescent="0.2">
      <c r="A208" s="81"/>
      <c r="B208" s="82"/>
      <c r="C208" s="83" t="s">
        <v>43</v>
      </c>
      <c r="D208" s="84"/>
      <c r="E208" s="85"/>
      <c r="F208" s="93">
        <v>1800</v>
      </c>
      <c r="G208" s="87">
        <v>5832</v>
      </c>
    </row>
    <row r="209" spans="1:7" s="59" customFormat="1" hidden="1" outlineLevel="2" x14ac:dyDescent="0.2">
      <c r="A209" s="94" t="s">
        <v>260</v>
      </c>
      <c r="B209" s="95" t="s">
        <v>261</v>
      </c>
      <c r="C209" s="96" t="s">
        <v>262</v>
      </c>
      <c r="D209" s="95" t="s">
        <v>59</v>
      </c>
      <c r="E209" s="97">
        <v>1.5396479999999999</v>
      </c>
      <c r="F209" s="98">
        <v>10802</v>
      </c>
      <c r="G209" s="99">
        <v>16631.28</v>
      </c>
    </row>
    <row r="210" spans="1:7" s="59" customFormat="1" hidden="1" outlineLevel="2" x14ac:dyDescent="0.2">
      <c r="A210" s="100"/>
      <c r="B210" s="101"/>
      <c r="C210" s="102" t="s">
        <v>60</v>
      </c>
      <c r="D210" s="103" t="s">
        <v>47</v>
      </c>
      <c r="E210" s="104">
        <v>1.5396479999999999</v>
      </c>
      <c r="F210" s="105">
        <v>3204</v>
      </c>
      <c r="G210" s="106">
        <v>4933.03</v>
      </c>
    </row>
    <row r="211" spans="1:7" s="59" customFormat="1" hidden="1" outlineLevel="2" x14ac:dyDescent="0.2">
      <c r="A211" s="94" t="s">
        <v>263</v>
      </c>
      <c r="B211" s="95" t="s">
        <v>264</v>
      </c>
      <c r="C211" s="96" t="s">
        <v>265</v>
      </c>
      <c r="D211" s="95" t="s">
        <v>59</v>
      </c>
      <c r="E211" s="97">
        <v>1.7244058</v>
      </c>
      <c r="F211" s="98">
        <v>1090</v>
      </c>
      <c r="G211" s="99">
        <v>1879.6</v>
      </c>
    </row>
    <row r="212" spans="1:7" s="59" customFormat="1" hidden="1" outlineLevel="2" x14ac:dyDescent="0.2">
      <c r="A212" s="94" t="s">
        <v>266</v>
      </c>
      <c r="B212" s="95" t="s">
        <v>267</v>
      </c>
      <c r="C212" s="96" t="s">
        <v>268</v>
      </c>
      <c r="D212" s="95" t="s">
        <v>59</v>
      </c>
      <c r="E212" s="97">
        <v>6.6484799999999997E-2</v>
      </c>
      <c r="F212" s="98">
        <v>306</v>
      </c>
      <c r="G212" s="99">
        <v>20.34</v>
      </c>
    </row>
    <row r="213" spans="1:7" s="59" customFormat="1" hidden="1" outlineLevel="2" x14ac:dyDescent="0.2">
      <c r="A213" s="94" t="s">
        <v>269</v>
      </c>
      <c r="B213" s="95" t="s">
        <v>164</v>
      </c>
      <c r="C213" s="96" t="s">
        <v>165</v>
      </c>
      <c r="D213" s="95" t="s">
        <v>59</v>
      </c>
      <c r="E213" s="97">
        <v>0.11442380000000001</v>
      </c>
      <c r="F213" s="98">
        <v>12694</v>
      </c>
      <c r="G213" s="99">
        <v>1452.5</v>
      </c>
    </row>
    <row r="214" spans="1:7" s="59" customFormat="1" hidden="1" outlineLevel="2" x14ac:dyDescent="0.2">
      <c r="A214" s="100"/>
      <c r="B214" s="101"/>
      <c r="C214" s="102" t="s">
        <v>60</v>
      </c>
      <c r="D214" s="103" t="s">
        <v>47</v>
      </c>
      <c r="E214" s="104">
        <v>0.11442380000000001</v>
      </c>
      <c r="F214" s="105">
        <v>3829</v>
      </c>
      <c r="G214" s="106">
        <v>438.13</v>
      </c>
    </row>
    <row r="215" spans="1:7" s="59" customFormat="1" hidden="1" outlineLevel="2" x14ac:dyDescent="0.2">
      <c r="A215" s="94" t="s">
        <v>270</v>
      </c>
      <c r="B215" s="95" t="s">
        <v>168</v>
      </c>
      <c r="C215" s="96" t="s">
        <v>169</v>
      </c>
      <c r="D215" s="95" t="s">
        <v>59</v>
      </c>
      <c r="E215" s="97">
        <v>0.17111090000000001</v>
      </c>
      <c r="F215" s="98">
        <v>8197</v>
      </c>
      <c r="G215" s="99">
        <v>1402.6</v>
      </c>
    </row>
    <row r="216" spans="1:7" s="59" customFormat="1" hidden="1" outlineLevel="2" x14ac:dyDescent="0.2">
      <c r="A216" s="100"/>
      <c r="B216" s="101"/>
      <c r="C216" s="102" t="s">
        <v>60</v>
      </c>
      <c r="D216" s="103" t="s">
        <v>47</v>
      </c>
      <c r="E216" s="104">
        <v>0.17111090000000001</v>
      </c>
      <c r="F216" s="105">
        <v>2681</v>
      </c>
      <c r="G216" s="106">
        <v>458.75</v>
      </c>
    </row>
    <row r="217" spans="1:7" s="59" customFormat="1" hidden="1" outlineLevel="3" x14ac:dyDescent="0.2">
      <c r="A217" s="81" t="s">
        <v>271</v>
      </c>
      <c r="B217" s="82"/>
      <c r="C217" s="88" t="s">
        <v>44</v>
      </c>
      <c r="D217" s="89"/>
      <c r="E217" s="90"/>
      <c r="F217" s="91">
        <v>13140</v>
      </c>
      <c r="G217" s="92">
        <v>42573</v>
      </c>
    </row>
    <row r="218" spans="1:7" s="59" customFormat="1" ht="13.5" hidden="1" outlineLevel="2" x14ac:dyDescent="0.2">
      <c r="A218" s="94" t="s">
        <v>272</v>
      </c>
      <c r="B218" s="95" t="s">
        <v>273</v>
      </c>
      <c r="C218" s="96" t="s">
        <v>274</v>
      </c>
      <c r="D218" s="95" t="s">
        <v>191</v>
      </c>
      <c r="E218" s="97">
        <v>0.24623999999999999</v>
      </c>
      <c r="F218" s="98">
        <v>32572</v>
      </c>
      <c r="G218" s="99">
        <v>8020.53</v>
      </c>
    </row>
    <row r="219" spans="1:7" s="59" customFormat="1" ht="36" hidden="1" outlineLevel="2" x14ac:dyDescent="0.2">
      <c r="A219" s="94" t="s">
        <v>275</v>
      </c>
      <c r="B219" s="95" t="s">
        <v>276</v>
      </c>
      <c r="C219" s="96" t="s">
        <v>277</v>
      </c>
      <c r="D219" s="95" t="s">
        <v>187</v>
      </c>
      <c r="E219" s="97">
        <v>7.7759999999999999E-3</v>
      </c>
      <c r="F219" s="98">
        <v>1195418</v>
      </c>
      <c r="G219" s="99">
        <v>9295.57</v>
      </c>
    </row>
    <row r="220" spans="1:7" s="59" customFormat="1" ht="24" hidden="1" outlineLevel="2" x14ac:dyDescent="0.2">
      <c r="A220" s="94" t="s">
        <v>278</v>
      </c>
      <c r="B220" s="95" t="s">
        <v>279</v>
      </c>
      <c r="C220" s="96" t="s">
        <v>280</v>
      </c>
      <c r="D220" s="95" t="s">
        <v>191</v>
      </c>
      <c r="E220" s="97">
        <v>6.156E-3</v>
      </c>
      <c r="F220" s="98">
        <v>122966</v>
      </c>
      <c r="G220" s="99">
        <v>756.98</v>
      </c>
    </row>
    <row r="221" spans="1:7" s="59" customFormat="1" hidden="1" outlineLevel="2" x14ac:dyDescent="0.2">
      <c r="A221" s="94" t="s">
        <v>281</v>
      </c>
      <c r="B221" s="95" t="s">
        <v>282</v>
      </c>
      <c r="C221" s="96" t="s">
        <v>283</v>
      </c>
      <c r="D221" s="95" t="s">
        <v>187</v>
      </c>
      <c r="E221" s="97">
        <v>7.7759999999999996E-2</v>
      </c>
      <c r="F221" s="98">
        <v>282724</v>
      </c>
      <c r="G221" s="99">
        <v>21984.62</v>
      </c>
    </row>
    <row r="222" spans="1:7" s="59" customFormat="1" hidden="1" outlineLevel="2" x14ac:dyDescent="0.2">
      <c r="A222" s="94" t="s">
        <v>284</v>
      </c>
      <c r="B222" s="95" t="s">
        <v>285</v>
      </c>
      <c r="C222" s="96" t="s">
        <v>286</v>
      </c>
      <c r="D222" s="95" t="s">
        <v>195</v>
      </c>
      <c r="E222" s="97">
        <v>3.2399999999999998E-2</v>
      </c>
      <c r="F222" s="98">
        <v>2284</v>
      </c>
      <c r="G222" s="99">
        <v>74</v>
      </c>
    </row>
    <row r="223" spans="1:7" s="59" customFormat="1" hidden="1" outlineLevel="2" x14ac:dyDescent="0.2">
      <c r="A223" s="94" t="s">
        <v>287</v>
      </c>
      <c r="B223" s="95" t="s">
        <v>288</v>
      </c>
      <c r="C223" s="96" t="s">
        <v>289</v>
      </c>
      <c r="D223" s="95" t="s">
        <v>195</v>
      </c>
      <c r="E223" s="97">
        <v>1.296</v>
      </c>
      <c r="F223" s="98">
        <v>861</v>
      </c>
      <c r="G223" s="99">
        <v>1115.8599999999999</v>
      </c>
    </row>
    <row r="224" spans="1:7" s="59" customFormat="1" ht="24" hidden="1" outlineLevel="2" x14ac:dyDescent="0.2">
      <c r="A224" s="94" t="s">
        <v>290</v>
      </c>
      <c r="B224" s="95" t="s">
        <v>291</v>
      </c>
      <c r="C224" s="96" t="s">
        <v>292</v>
      </c>
      <c r="D224" s="95" t="s">
        <v>195</v>
      </c>
      <c r="E224" s="97">
        <v>3.8879999999999998E-2</v>
      </c>
      <c r="F224" s="98">
        <v>3006</v>
      </c>
      <c r="G224" s="99">
        <v>116.87</v>
      </c>
    </row>
    <row r="225" spans="1:7" s="59" customFormat="1" hidden="1" outlineLevel="2" x14ac:dyDescent="0.2">
      <c r="A225" s="94" t="s">
        <v>293</v>
      </c>
      <c r="B225" s="95" t="s">
        <v>294</v>
      </c>
      <c r="C225" s="96" t="s">
        <v>295</v>
      </c>
      <c r="D225" s="95" t="s">
        <v>195</v>
      </c>
      <c r="E225" s="97">
        <v>3.8879999999999999</v>
      </c>
      <c r="F225" s="98">
        <v>312</v>
      </c>
      <c r="G225" s="99">
        <v>1213.06</v>
      </c>
    </row>
    <row r="226" spans="1:7" s="59" customFormat="1" ht="28.5" x14ac:dyDescent="0.2">
      <c r="A226" s="60" t="s">
        <v>296</v>
      </c>
      <c r="B226" s="61" t="s">
        <v>297</v>
      </c>
      <c r="C226" s="62" t="s">
        <v>298</v>
      </c>
      <c r="D226" s="63" t="s">
        <v>243</v>
      </c>
      <c r="E226" s="64">
        <v>1.64</v>
      </c>
      <c r="F226" s="65">
        <v>154936</v>
      </c>
      <c r="G226" s="66">
        <v>254095</v>
      </c>
    </row>
    <row r="227" spans="1:7" s="59" customFormat="1" ht="28.5" x14ac:dyDescent="0.2">
      <c r="A227" s="60" t="s">
        <v>299</v>
      </c>
      <c r="B227" s="61" t="s">
        <v>300</v>
      </c>
      <c r="C227" s="62" t="s">
        <v>301</v>
      </c>
      <c r="D227" s="63" t="s">
        <v>243</v>
      </c>
      <c r="E227" s="64">
        <v>1.6</v>
      </c>
      <c r="F227" s="65">
        <v>131985</v>
      </c>
      <c r="G227" s="66">
        <v>211176</v>
      </c>
    </row>
    <row r="228" spans="1:7" s="59" customFormat="1" ht="41.25" x14ac:dyDescent="0.2">
      <c r="A228" s="60" t="s">
        <v>302</v>
      </c>
      <c r="B228" s="61" t="s">
        <v>303</v>
      </c>
      <c r="C228" s="62" t="s">
        <v>304</v>
      </c>
      <c r="D228" s="63" t="s">
        <v>305</v>
      </c>
      <c r="E228" s="64">
        <v>265.625</v>
      </c>
      <c r="F228" s="65">
        <v>9071</v>
      </c>
      <c r="G228" s="66">
        <v>2409484</v>
      </c>
    </row>
    <row r="229" spans="1:7" s="67" customFormat="1" outlineLevel="1" x14ac:dyDescent="0.2">
      <c r="A229" s="68"/>
      <c r="B229" s="69"/>
      <c r="C229" s="70" t="s">
        <v>53</v>
      </c>
      <c r="D229" s="71"/>
      <c r="E229" s="72"/>
      <c r="F229" s="73"/>
      <c r="G229" s="74"/>
    </row>
    <row r="230" spans="1:7" s="67" customFormat="1" outlineLevel="1" x14ac:dyDescent="0.2">
      <c r="A230" s="68"/>
      <c r="B230" s="69"/>
      <c r="C230" s="70" t="s">
        <v>306</v>
      </c>
      <c r="D230" s="71"/>
      <c r="E230" s="72"/>
      <c r="F230" s="73"/>
      <c r="G230" s="74"/>
    </row>
    <row r="231" spans="1:7" s="67" customFormat="1" ht="25.5" outlineLevel="1" x14ac:dyDescent="0.2">
      <c r="A231" s="68"/>
      <c r="B231" s="69"/>
      <c r="C231" s="70" t="s">
        <v>307</v>
      </c>
      <c r="D231" s="71"/>
      <c r="E231" s="72"/>
      <c r="F231" s="73"/>
      <c r="G231" s="74"/>
    </row>
    <row r="232" spans="1:7" s="67" customFormat="1" outlineLevel="1" x14ac:dyDescent="0.2">
      <c r="A232" s="75"/>
      <c r="B232" s="76"/>
      <c r="C232" s="76" t="s">
        <v>308</v>
      </c>
      <c r="D232" s="77"/>
      <c r="E232" s="78"/>
      <c r="F232" s="79"/>
      <c r="G232" s="80"/>
    </row>
    <row r="233" spans="1:7" s="59" customFormat="1" hidden="1" outlineLevel="3" x14ac:dyDescent="0.2">
      <c r="A233" s="81"/>
      <c r="B233" s="82"/>
      <c r="C233" s="83" t="s">
        <v>38</v>
      </c>
      <c r="D233" s="84"/>
      <c r="E233" s="85"/>
      <c r="F233" s="86"/>
      <c r="G233" s="87"/>
    </row>
    <row r="234" spans="1:7" s="59" customFormat="1" hidden="1" outlineLevel="3" x14ac:dyDescent="0.2">
      <c r="A234" s="81" t="s">
        <v>309</v>
      </c>
      <c r="B234" s="82"/>
      <c r="C234" s="88" t="s">
        <v>39</v>
      </c>
      <c r="D234" s="89"/>
      <c r="E234" s="90"/>
      <c r="F234" s="91">
        <v>8721</v>
      </c>
      <c r="G234" s="92">
        <v>2316516</v>
      </c>
    </row>
    <row r="235" spans="1:7" s="59" customFormat="1" hidden="1" outlineLevel="3" x14ac:dyDescent="0.2">
      <c r="A235" s="81"/>
      <c r="B235" s="82"/>
      <c r="C235" s="83" t="s">
        <v>41</v>
      </c>
      <c r="D235" s="84"/>
      <c r="E235" s="85"/>
      <c r="F235" s="93">
        <v>4383</v>
      </c>
      <c r="G235" s="87">
        <v>1164234</v>
      </c>
    </row>
    <row r="236" spans="1:7" s="59" customFormat="1" ht="24" hidden="1" outlineLevel="2" x14ac:dyDescent="0.2">
      <c r="A236" s="94" t="s">
        <v>310</v>
      </c>
      <c r="B236" s="95" t="s">
        <v>311</v>
      </c>
      <c r="C236" s="96" t="s">
        <v>312</v>
      </c>
      <c r="D236" s="95" t="s">
        <v>47</v>
      </c>
      <c r="E236" s="97">
        <v>426.0625</v>
      </c>
      <c r="F236" s="98">
        <v>5437</v>
      </c>
      <c r="G236" s="99">
        <v>2316501.81</v>
      </c>
    </row>
    <row r="237" spans="1:7" s="59" customFormat="1" hidden="1" outlineLevel="3" x14ac:dyDescent="0.2">
      <c r="A237" s="81" t="s">
        <v>313</v>
      </c>
      <c r="B237" s="82"/>
      <c r="C237" s="88" t="s">
        <v>42</v>
      </c>
      <c r="D237" s="89"/>
      <c r="E237" s="90"/>
      <c r="F237" s="91">
        <v>277</v>
      </c>
      <c r="G237" s="92">
        <v>73578</v>
      </c>
    </row>
    <row r="238" spans="1:7" s="59" customFormat="1" hidden="1" outlineLevel="3" x14ac:dyDescent="0.2">
      <c r="A238" s="81"/>
      <c r="B238" s="82"/>
      <c r="C238" s="83" t="s">
        <v>43</v>
      </c>
      <c r="D238" s="84"/>
      <c r="E238" s="85"/>
      <c r="F238" s="93">
        <v>31</v>
      </c>
      <c r="G238" s="87">
        <v>8234</v>
      </c>
    </row>
    <row r="239" spans="1:7" s="59" customFormat="1" hidden="1" outlineLevel="2" x14ac:dyDescent="0.2">
      <c r="A239" s="94" t="s">
        <v>314</v>
      </c>
      <c r="B239" s="95" t="s">
        <v>221</v>
      </c>
      <c r="C239" s="96" t="s">
        <v>222</v>
      </c>
      <c r="D239" s="95" t="s">
        <v>59</v>
      </c>
      <c r="E239" s="97">
        <v>16.4379375</v>
      </c>
      <c r="F239" s="98">
        <v>43</v>
      </c>
      <c r="G239" s="99">
        <v>706.83</v>
      </c>
    </row>
    <row r="240" spans="1:7" s="59" customFormat="1" hidden="1" outlineLevel="2" x14ac:dyDescent="0.2">
      <c r="A240" s="94" t="s">
        <v>315</v>
      </c>
      <c r="B240" s="95" t="s">
        <v>316</v>
      </c>
      <c r="C240" s="96" t="s">
        <v>317</v>
      </c>
      <c r="D240" s="95" t="s">
        <v>59</v>
      </c>
      <c r="E240" s="97">
        <v>37.207687499999999</v>
      </c>
      <c r="F240" s="98">
        <v>1273</v>
      </c>
      <c r="G240" s="99">
        <v>47365.39</v>
      </c>
    </row>
    <row r="241" spans="1:7" s="59" customFormat="1" hidden="1" outlineLevel="2" x14ac:dyDescent="0.2">
      <c r="A241" s="94" t="s">
        <v>318</v>
      </c>
      <c r="B241" s="95" t="s">
        <v>168</v>
      </c>
      <c r="C241" s="96" t="s">
        <v>169</v>
      </c>
      <c r="D241" s="95" t="s">
        <v>59</v>
      </c>
      <c r="E241" s="97">
        <v>3.0982500000000002</v>
      </c>
      <c r="F241" s="98">
        <v>8197</v>
      </c>
      <c r="G241" s="99">
        <v>25396.36</v>
      </c>
    </row>
    <row r="242" spans="1:7" s="59" customFormat="1" hidden="1" outlineLevel="2" x14ac:dyDescent="0.2">
      <c r="A242" s="100"/>
      <c r="B242" s="101"/>
      <c r="C242" s="102" t="s">
        <v>60</v>
      </c>
      <c r="D242" s="103" t="s">
        <v>47</v>
      </c>
      <c r="E242" s="104">
        <v>3.0982500000000002</v>
      </c>
      <c r="F242" s="105">
        <v>2681</v>
      </c>
      <c r="G242" s="106">
        <v>8306.41</v>
      </c>
    </row>
    <row r="243" spans="1:7" s="59" customFormat="1" hidden="1" outlineLevel="3" x14ac:dyDescent="0.2">
      <c r="A243" s="81" t="s">
        <v>319</v>
      </c>
      <c r="B243" s="82"/>
      <c r="C243" s="88" t="s">
        <v>44</v>
      </c>
      <c r="D243" s="89"/>
      <c r="E243" s="90"/>
      <c r="F243" s="91">
        <v>73</v>
      </c>
      <c r="G243" s="92">
        <v>19390</v>
      </c>
    </row>
    <row r="244" spans="1:7" s="59" customFormat="1" hidden="1" outlineLevel="2" x14ac:dyDescent="0.2">
      <c r="A244" s="94" t="s">
        <v>320</v>
      </c>
      <c r="B244" s="95" t="s">
        <v>232</v>
      </c>
      <c r="C244" s="96" t="s">
        <v>233</v>
      </c>
      <c r="D244" s="95" t="s">
        <v>187</v>
      </c>
      <c r="E244" s="97">
        <v>4.5155999999999998E-3</v>
      </c>
      <c r="F244" s="98">
        <v>2358157</v>
      </c>
      <c r="G244" s="99">
        <v>10648.55</v>
      </c>
    </row>
    <row r="245" spans="1:7" s="59" customFormat="1" ht="24" hidden="1" outlineLevel="2" x14ac:dyDescent="0.2">
      <c r="A245" s="94" t="s">
        <v>321</v>
      </c>
      <c r="B245" s="95" t="s">
        <v>238</v>
      </c>
      <c r="C245" s="96" t="s">
        <v>239</v>
      </c>
      <c r="D245" s="95" t="s">
        <v>195</v>
      </c>
      <c r="E245" s="97">
        <v>30.706250000000001</v>
      </c>
      <c r="F245" s="98">
        <v>286</v>
      </c>
      <c r="G245" s="99">
        <v>8781.99</v>
      </c>
    </row>
    <row r="246" spans="1:7" s="59" customFormat="1" ht="25.5" x14ac:dyDescent="0.2">
      <c r="A246" s="60" t="s">
        <v>322</v>
      </c>
      <c r="B246" s="61" t="s">
        <v>323</v>
      </c>
      <c r="C246" s="62" t="s">
        <v>324</v>
      </c>
      <c r="D246" s="63" t="s">
        <v>187</v>
      </c>
      <c r="E246" s="64">
        <v>1.097</v>
      </c>
      <c r="F246" s="65">
        <v>580040</v>
      </c>
      <c r="G246" s="66">
        <v>636304</v>
      </c>
    </row>
    <row r="247" spans="1:7" s="59" customFormat="1" ht="25.5" x14ac:dyDescent="0.2">
      <c r="A247" s="60" t="s">
        <v>325</v>
      </c>
      <c r="B247" s="61" t="s">
        <v>326</v>
      </c>
      <c r="C247" s="62" t="s">
        <v>327</v>
      </c>
      <c r="D247" s="63" t="s">
        <v>195</v>
      </c>
      <c r="E247" s="64">
        <v>2.2000000000000002</v>
      </c>
      <c r="F247" s="65">
        <v>767</v>
      </c>
      <c r="G247" s="66">
        <v>1687</v>
      </c>
    </row>
  </sheetData>
  <mergeCells count="14">
    <mergeCell ref="B7:G7"/>
    <mergeCell ref="C2:G2"/>
    <mergeCell ref="C3:G3"/>
    <mergeCell ref="C4:G4"/>
    <mergeCell ref="C5:G5"/>
    <mergeCell ref="D6:G6"/>
    <mergeCell ref="C30:D30"/>
    <mergeCell ref="C110:D110"/>
    <mergeCell ref="B8:G8"/>
    <mergeCell ref="B9:G9"/>
    <mergeCell ref="C10:G10"/>
    <mergeCell ref="A16:G16"/>
    <mergeCell ref="A19:G19"/>
    <mergeCell ref="A29:G29"/>
  </mergeCells>
  <printOptions horizontalCentered="1"/>
  <pageMargins left="0.39" right="0.39" top="0.59" bottom="0.59" header="0.39" footer="0.39"/>
  <pageSetup paperSize="9" scale="91" fitToHeight="10000" orientation="landscape" horizontalDpi="300" verticalDpi="300"/>
  <headerFooter>
    <oddHeader>&amp;L&amp;9Программный комплекс АВС (редакция 2024.5) &amp;C&amp;P&amp;R72000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4"/>
  <sheetViews>
    <sheetView showGridLines="0" topLeftCell="A187" workbookViewId="0"/>
  </sheetViews>
  <sheetFormatPr defaultColWidth="9.33203125" defaultRowHeight="12.75" outlineLevelRow="3" x14ac:dyDescent="0.2"/>
  <cols>
    <col min="1" max="1" width="7.5" style="109" customWidth="1"/>
    <col min="2" max="2" width="16.6640625" style="109" customWidth="1"/>
    <col min="3" max="3" width="81.5" style="109" customWidth="1"/>
    <col min="4" max="4" width="12.1640625" style="109" customWidth="1"/>
    <col min="5" max="5" width="12.33203125" style="109" customWidth="1"/>
    <col min="6" max="6" width="12.5" style="109" customWidth="1"/>
    <col min="7" max="7" width="16.6640625" style="109" customWidth="1"/>
    <col min="8" max="16384" width="9.33203125" style="109"/>
  </cols>
  <sheetData>
    <row r="1" spans="1:7" x14ac:dyDescent="0.2">
      <c r="A1" s="160"/>
      <c r="B1" s="160"/>
      <c r="C1" s="160"/>
      <c r="D1" s="160"/>
      <c r="E1" s="160"/>
      <c r="F1" s="239" t="s">
        <v>390</v>
      </c>
      <c r="G1" s="239"/>
    </row>
    <row r="2" spans="1:7" s="159" customFormat="1" x14ac:dyDescent="0.2">
      <c r="A2" s="161" t="s">
        <v>2</v>
      </c>
      <c r="B2" s="161"/>
      <c r="C2" s="240" t="s">
        <v>3</v>
      </c>
      <c r="D2" s="240"/>
      <c r="E2" s="240"/>
      <c r="F2" s="240"/>
      <c r="G2" s="161"/>
    </row>
    <row r="3" spans="1:7" s="159" customFormat="1" x14ac:dyDescent="0.2">
      <c r="A3" s="161"/>
      <c r="B3" s="161"/>
      <c r="C3" s="161"/>
      <c r="D3" s="162" t="s">
        <v>389</v>
      </c>
      <c r="E3" s="240" t="s">
        <v>9</v>
      </c>
      <c r="F3" s="240"/>
      <c r="G3" s="240"/>
    </row>
    <row r="4" spans="1:7" s="159" customFormat="1" ht="12" x14ac:dyDescent="0.2">
      <c r="A4" s="161"/>
      <c r="B4" s="161"/>
      <c r="C4" s="161"/>
      <c r="D4" s="161"/>
      <c r="E4" s="161"/>
      <c r="F4" s="161"/>
      <c r="G4" s="161"/>
    </row>
    <row r="5" spans="1:7" s="159" customFormat="1" ht="15.75" x14ac:dyDescent="0.2">
      <c r="A5" s="161"/>
      <c r="B5" s="161"/>
      <c r="C5" s="164" t="s">
        <v>388</v>
      </c>
      <c r="D5" s="241" t="s">
        <v>387</v>
      </c>
      <c r="E5" s="241"/>
      <c r="F5" s="241"/>
      <c r="G5" s="241"/>
    </row>
    <row r="6" spans="1:7" s="159" customFormat="1" x14ac:dyDescent="0.2">
      <c r="A6" s="161"/>
      <c r="B6" s="161"/>
      <c r="C6" s="242" t="s">
        <v>386</v>
      </c>
      <c r="D6" s="242"/>
      <c r="E6" s="161"/>
      <c r="F6" s="161"/>
      <c r="G6" s="161"/>
    </row>
    <row r="7" spans="1:7" s="159" customFormat="1" ht="12" x14ac:dyDescent="0.2">
      <c r="A7" s="161"/>
      <c r="B7" s="161"/>
      <c r="C7" s="163"/>
      <c r="D7" s="163"/>
      <c r="E7" s="161"/>
      <c r="F7" s="161"/>
      <c r="G7" s="161"/>
    </row>
    <row r="8" spans="1:7" s="159" customFormat="1" x14ac:dyDescent="0.2">
      <c r="A8" s="161"/>
      <c r="B8" s="162" t="s">
        <v>385</v>
      </c>
      <c r="C8" s="240" t="s">
        <v>14</v>
      </c>
      <c r="D8" s="240"/>
      <c r="E8" s="240"/>
      <c r="F8" s="240"/>
      <c r="G8" s="161"/>
    </row>
    <row r="9" spans="1:7" s="159" customFormat="1" x14ac:dyDescent="0.2">
      <c r="A9" s="161" t="s">
        <v>6</v>
      </c>
      <c r="B9" s="161"/>
      <c r="C9" s="240" t="s">
        <v>7</v>
      </c>
      <c r="D9" s="240"/>
      <c r="E9" s="240"/>
      <c r="F9" s="240"/>
      <c r="G9" s="161"/>
    </row>
    <row r="10" spans="1:7" s="159" customFormat="1" x14ac:dyDescent="0.2">
      <c r="A10" s="161" t="s">
        <v>16</v>
      </c>
      <c r="B10" s="161"/>
      <c r="C10" s="240" t="s">
        <v>17</v>
      </c>
      <c r="D10" s="240"/>
      <c r="E10" s="240"/>
      <c r="F10" s="240"/>
      <c r="G10" s="161"/>
    </row>
    <row r="12" spans="1:7" s="159" customFormat="1" x14ac:dyDescent="0.2">
      <c r="A12" s="243" t="s">
        <v>384</v>
      </c>
      <c r="B12" s="243"/>
      <c r="C12" s="243"/>
      <c r="D12" s="243"/>
      <c r="E12" s="243"/>
      <c r="F12" s="243"/>
      <c r="G12" s="160" t="s">
        <v>40</v>
      </c>
    </row>
    <row r="13" spans="1:7" ht="23.25" customHeight="1" x14ac:dyDescent="0.2">
      <c r="A13" s="244" t="s">
        <v>383</v>
      </c>
      <c r="B13" s="244" t="s">
        <v>382</v>
      </c>
      <c r="C13" s="244" t="s">
        <v>381</v>
      </c>
      <c r="D13" s="244" t="s">
        <v>32</v>
      </c>
      <c r="E13" s="244" t="s">
        <v>380</v>
      </c>
      <c r="F13" s="246" t="s">
        <v>18</v>
      </c>
      <c r="G13" s="247"/>
    </row>
    <row r="14" spans="1:7" x14ac:dyDescent="0.2">
      <c r="A14" s="245"/>
      <c r="B14" s="245"/>
      <c r="C14" s="245"/>
      <c r="D14" s="245"/>
      <c r="E14" s="245"/>
      <c r="F14" s="158" t="s">
        <v>379</v>
      </c>
      <c r="G14" s="158" t="s">
        <v>378</v>
      </c>
    </row>
    <row r="15" spans="1:7" x14ac:dyDescent="0.2">
      <c r="A15" s="157">
        <v>1</v>
      </c>
      <c r="B15" s="156">
        <v>2</v>
      </c>
      <c r="C15" s="156">
        <v>3</v>
      </c>
      <c r="D15" s="156">
        <v>4</v>
      </c>
      <c r="E15" s="156">
        <v>5</v>
      </c>
      <c r="F15" s="156">
        <v>6</v>
      </c>
      <c r="G15" s="156">
        <v>7</v>
      </c>
    </row>
    <row r="16" spans="1:7" x14ac:dyDescent="0.2">
      <c r="A16" s="248"/>
      <c r="B16" s="249"/>
      <c r="C16" s="249"/>
      <c r="D16" s="249"/>
      <c r="E16" s="249"/>
      <c r="F16" s="249"/>
      <c r="G16" s="250"/>
    </row>
    <row r="17" spans="1:7" ht="14.25" x14ac:dyDescent="0.2">
      <c r="A17" s="139"/>
      <c r="B17" s="138"/>
      <c r="C17" s="137" t="s">
        <v>377</v>
      </c>
      <c r="D17" s="251"/>
      <c r="E17" s="251"/>
      <c r="F17" s="251"/>
      <c r="G17" s="252"/>
    </row>
    <row r="18" spans="1:7" s="130" customFormat="1" ht="25.5" outlineLevel="1" x14ac:dyDescent="0.2">
      <c r="A18" s="136" t="s">
        <v>49</v>
      </c>
      <c r="B18" s="134" t="s">
        <v>145</v>
      </c>
      <c r="C18" s="135" t="s">
        <v>146</v>
      </c>
      <c r="D18" s="134" t="s">
        <v>47</v>
      </c>
      <c r="E18" s="133">
        <v>955.92960000000005</v>
      </c>
      <c r="F18" s="132">
        <v>6038</v>
      </c>
      <c r="G18" s="131">
        <v>5771902.9199999999</v>
      </c>
    </row>
    <row r="19" spans="1:7" hidden="1" outlineLevel="3" x14ac:dyDescent="0.2">
      <c r="A19" s="129"/>
      <c r="B19" s="127"/>
      <c r="C19" s="128" t="s">
        <v>345</v>
      </c>
      <c r="D19" s="127"/>
      <c r="E19" s="145"/>
      <c r="F19" s="144"/>
      <c r="G19" s="144"/>
    </row>
    <row r="20" spans="1:7" hidden="1" outlineLevel="3" x14ac:dyDescent="0.2">
      <c r="A20" s="129"/>
      <c r="B20" s="127"/>
      <c r="C20" s="128" t="s">
        <v>133</v>
      </c>
      <c r="D20" s="127" t="s">
        <v>47</v>
      </c>
      <c r="E20" s="126">
        <v>358.47359999999998</v>
      </c>
      <c r="F20" s="125">
        <v>6038</v>
      </c>
      <c r="G20" s="125">
        <v>2164463.6</v>
      </c>
    </row>
    <row r="21" spans="1:7" hidden="1" outlineLevel="3" x14ac:dyDescent="0.2">
      <c r="A21" s="129"/>
      <c r="B21" s="127"/>
      <c r="C21" s="128" t="s">
        <v>170</v>
      </c>
      <c r="D21" s="127" t="s">
        <v>47</v>
      </c>
      <c r="E21" s="126">
        <v>597.45600000000002</v>
      </c>
      <c r="F21" s="125">
        <v>6038</v>
      </c>
      <c r="G21" s="125">
        <v>3607439.33</v>
      </c>
    </row>
    <row r="22" spans="1:7" s="130" customFormat="1" ht="25.5" outlineLevel="1" collapsed="1" x14ac:dyDescent="0.2">
      <c r="A22" s="136" t="s">
        <v>61</v>
      </c>
      <c r="B22" s="134" t="s">
        <v>311</v>
      </c>
      <c r="C22" s="135" t="s">
        <v>312</v>
      </c>
      <c r="D22" s="134" t="s">
        <v>47</v>
      </c>
      <c r="E22" s="133">
        <v>426.0625</v>
      </c>
      <c r="F22" s="132">
        <v>5437</v>
      </c>
      <c r="G22" s="131">
        <v>2316501.81</v>
      </c>
    </row>
    <row r="23" spans="1:7" hidden="1" outlineLevel="3" x14ac:dyDescent="0.2">
      <c r="A23" s="129"/>
      <c r="B23" s="127"/>
      <c r="C23" s="128" t="s">
        <v>302</v>
      </c>
      <c r="D23" s="127" t="s">
        <v>47</v>
      </c>
      <c r="E23" s="126">
        <v>426.0625</v>
      </c>
      <c r="F23" s="125">
        <v>5437</v>
      </c>
      <c r="G23" s="125">
        <v>2316501.81</v>
      </c>
    </row>
    <row r="24" spans="1:7" s="130" customFormat="1" ht="25.5" outlineLevel="1" collapsed="1" x14ac:dyDescent="0.2">
      <c r="A24" s="136" t="s">
        <v>66</v>
      </c>
      <c r="B24" s="134" t="s">
        <v>217</v>
      </c>
      <c r="C24" s="135" t="s">
        <v>218</v>
      </c>
      <c r="D24" s="134" t="s">
        <v>47</v>
      </c>
      <c r="E24" s="133">
        <v>332.43469199999998</v>
      </c>
      <c r="F24" s="132">
        <v>4553</v>
      </c>
      <c r="G24" s="131">
        <v>1513575.15</v>
      </c>
    </row>
    <row r="25" spans="1:7" hidden="1" outlineLevel="3" x14ac:dyDescent="0.2">
      <c r="A25" s="129"/>
      <c r="B25" s="127"/>
      <c r="C25" s="128" t="s">
        <v>207</v>
      </c>
      <c r="D25" s="127" t="s">
        <v>47</v>
      </c>
      <c r="E25" s="126">
        <v>332.43469199999998</v>
      </c>
      <c r="F25" s="125">
        <v>4553</v>
      </c>
      <c r="G25" s="125">
        <v>1513575.15</v>
      </c>
    </row>
    <row r="26" spans="1:7" s="130" customFormat="1" ht="25.5" outlineLevel="1" collapsed="1" x14ac:dyDescent="0.2">
      <c r="A26" s="136" t="s">
        <v>76</v>
      </c>
      <c r="B26" s="134" t="s">
        <v>257</v>
      </c>
      <c r="C26" s="135" t="s">
        <v>258</v>
      </c>
      <c r="D26" s="134" t="s">
        <v>47</v>
      </c>
      <c r="E26" s="133">
        <v>8.9579520000000006</v>
      </c>
      <c r="F26" s="132">
        <v>5488</v>
      </c>
      <c r="G26" s="131">
        <v>49161.24</v>
      </c>
    </row>
    <row r="27" spans="1:7" hidden="1" outlineLevel="3" x14ac:dyDescent="0.2">
      <c r="A27" s="129"/>
      <c r="B27" s="127"/>
      <c r="C27" s="128" t="s">
        <v>247</v>
      </c>
      <c r="D27" s="127" t="s">
        <v>47</v>
      </c>
      <c r="E27" s="126">
        <v>8.9579520000000006</v>
      </c>
      <c r="F27" s="125">
        <v>5488</v>
      </c>
      <c r="G27" s="125">
        <v>49161.24</v>
      </c>
    </row>
    <row r="28" spans="1:7" s="130" customFormat="1" ht="25.5" outlineLevel="1" collapsed="1" x14ac:dyDescent="0.2">
      <c r="A28" s="136" t="s">
        <v>91</v>
      </c>
      <c r="B28" s="134" t="s">
        <v>123</v>
      </c>
      <c r="C28" s="135" t="s">
        <v>124</v>
      </c>
      <c r="D28" s="134" t="s">
        <v>47</v>
      </c>
      <c r="E28" s="133">
        <v>0.5663262</v>
      </c>
      <c r="F28" s="132">
        <v>3262</v>
      </c>
      <c r="G28" s="131">
        <v>1847.36</v>
      </c>
    </row>
    <row r="29" spans="1:7" hidden="1" outlineLevel="3" x14ac:dyDescent="0.2">
      <c r="A29" s="129"/>
      <c r="B29" s="127"/>
      <c r="C29" s="128" t="s">
        <v>116</v>
      </c>
      <c r="D29" s="127" t="s">
        <v>47</v>
      </c>
      <c r="E29" s="126">
        <v>0.5663262</v>
      </c>
      <c r="F29" s="125">
        <v>3262</v>
      </c>
      <c r="G29" s="125">
        <v>1847.36</v>
      </c>
    </row>
    <row r="30" spans="1:7" s="130" customFormat="1" ht="25.5" outlineLevel="1" collapsed="1" x14ac:dyDescent="0.2">
      <c r="A30" s="136" t="s">
        <v>101</v>
      </c>
      <c r="B30" s="134" t="s">
        <v>74</v>
      </c>
      <c r="C30" s="135" t="s">
        <v>75</v>
      </c>
      <c r="D30" s="134" t="s">
        <v>47</v>
      </c>
      <c r="E30" s="133">
        <v>0.2913868</v>
      </c>
      <c r="F30" s="132">
        <v>4499</v>
      </c>
      <c r="G30" s="131">
        <v>1310.95</v>
      </c>
    </row>
    <row r="31" spans="1:7" hidden="1" outlineLevel="3" x14ac:dyDescent="0.2">
      <c r="A31" s="129"/>
      <c r="B31" s="127"/>
      <c r="C31" s="128" t="s">
        <v>66</v>
      </c>
      <c r="D31" s="127" t="s">
        <v>47</v>
      </c>
      <c r="E31" s="126">
        <v>0.2913868</v>
      </c>
      <c r="F31" s="125">
        <v>4499</v>
      </c>
      <c r="G31" s="125">
        <v>1310.95</v>
      </c>
    </row>
    <row r="32" spans="1:7" s="130" customFormat="1" ht="25.5" outlineLevel="1" collapsed="1" x14ac:dyDescent="0.2">
      <c r="A32" s="136" t="s">
        <v>105</v>
      </c>
      <c r="B32" s="134" t="s">
        <v>84</v>
      </c>
      <c r="C32" s="135" t="s">
        <v>85</v>
      </c>
      <c r="D32" s="134" t="s">
        <v>47</v>
      </c>
      <c r="E32" s="133">
        <v>1.7485199999999999E-2</v>
      </c>
      <c r="F32" s="132">
        <v>3899</v>
      </c>
      <c r="G32" s="131">
        <v>68.17</v>
      </c>
    </row>
    <row r="33" spans="1:7" hidden="1" outlineLevel="3" x14ac:dyDescent="0.2">
      <c r="A33" s="129"/>
      <c r="B33" s="127"/>
      <c r="C33" s="128" t="s">
        <v>76</v>
      </c>
      <c r="D33" s="127" t="s">
        <v>47</v>
      </c>
      <c r="E33" s="126">
        <v>1.7485199999999999E-2</v>
      </c>
      <c r="F33" s="125">
        <v>3899</v>
      </c>
      <c r="G33" s="125">
        <v>68.17</v>
      </c>
    </row>
    <row r="34" spans="1:7" collapsed="1" x14ac:dyDescent="0.2">
      <c r="A34" s="115"/>
      <c r="B34" s="114"/>
      <c r="C34" s="113" t="s">
        <v>376</v>
      </c>
      <c r="D34" s="112" t="s">
        <v>40</v>
      </c>
      <c r="E34" s="111"/>
      <c r="F34" s="111"/>
      <c r="G34" s="110">
        <v>9654376</v>
      </c>
    </row>
    <row r="35" spans="1:7" x14ac:dyDescent="0.2">
      <c r="A35" s="115"/>
      <c r="B35" s="114"/>
      <c r="C35" s="113" t="s">
        <v>332</v>
      </c>
      <c r="D35" s="112" t="s">
        <v>47</v>
      </c>
      <c r="E35" s="117">
        <v>1724.2599</v>
      </c>
      <c r="F35" s="111"/>
      <c r="G35" s="116"/>
    </row>
    <row r="36" spans="1:7" x14ac:dyDescent="0.2">
      <c r="A36" s="124"/>
      <c r="B36" s="123"/>
      <c r="C36" s="122"/>
      <c r="D36" s="121"/>
      <c r="E36" s="120"/>
      <c r="F36" s="119"/>
      <c r="G36" s="118"/>
    </row>
    <row r="37" spans="1:7" ht="14.25" x14ac:dyDescent="0.2">
      <c r="A37" s="139"/>
      <c r="B37" s="138"/>
      <c r="C37" s="137" t="s">
        <v>375</v>
      </c>
      <c r="D37" s="253"/>
      <c r="E37" s="253"/>
      <c r="F37" s="253"/>
      <c r="G37" s="254"/>
    </row>
    <row r="38" spans="1:7" s="130" customFormat="1" outlineLevel="1" x14ac:dyDescent="0.2">
      <c r="A38" s="136" t="s">
        <v>49</v>
      </c>
      <c r="B38" s="134" t="s">
        <v>374</v>
      </c>
      <c r="C38" s="135" t="s">
        <v>373</v>
      </c>
      <c r="D38" s="134" t="s">
        <v>371</v>
      </c>
      <c r="E38" s="133">
        <v>192.56082499999999</v>
      </c>
      <c r="F38" s="131">
        <v>3508.18</v>
      </c>
      <c r="G38" s="155" t="s">
        <v>372</v>
      </c>
    </row>
    <row r="39" spans="1:7" hidden="1" outlineLevel="3" x14ac:dyDescent="0.2">
      <c r="A39" s="129"/>
      <c r="B39" s="127"/>
      <c r="C39" s="128" t="s">
        <v>345</v>
      </c>
      <c r="D39" s="127"/>
      <c r="E39" s="145"/>
      <c r="F39" s="144"/>
      <c r="G39" s="144"/>
    </row>
    <row r="40" spans="1:7" hidden="1" outlineLevel="3" x14ac:dyDescent="0.2">
      <c r="A40" s="129"/>
      <c r="B40" s="127"/>
      <c r="C40" s="128" t="s">
        <v>49</v>
      </c>
      <c r="D40" s="127" t="s">
        <v>371</v>
      </c>
      <c r="E40" s="126">
        <v>5.1820999999999999E-2</v>
      </c>
      <c r="F40" s="144"/>
      <c r="G40" s="144"/>
    </row>
    <row r="41" spans="1:7" hidden="1" outlineLevel="3" x14ac:dyDescent="0.2">
      <c r="A41" s="129"/>
      <c r="B41" s="127"/>
      <c r="C41" s="128" t="s">
        <v>61</v>
      </c>
      <c r="D41" s="127" t="s">
        <v>371</v>
      </c>
      <c r="E41" s="126">
        <v>4.2398999999999999E-2</v>
      </c>
      <c r="F41" s="144"/>
      <c r="G41" s="144"/>
    </row>
    <row r="42" spans="1:7" hidden="1" outlineLevel="3" x14ac:dyDescent="0.2">
      <c r="A42" s="129"/>
      <c r="B42" s="127"/>
      <c r="C42" s="128" t="s">
        <v>76</v>
      </c>
      <c r="D42" s="127" t="s">
        <v>371</v>
      </c>
      <c r="E42" s="126">
        <v>1.9428000000000001E-2</v>
      </c>
      <c r="F42" s="144"/>
      <c r="G42" s="144"/>
    </row>
    <row r="43" spans="1:7" hidden="1" outlineLevel="3" x14ac:dyDescent="0.2">
      <c r="A43" s="129"/>
      <c r="B43" s="127"/>
      <c r="C43" s="128" t="s">
        <v>91</v>
      </c>
      <c r="D43" s="127" t="s">
        <v>371</v>
      </c>
      <c r="E43" s="126">
        <v>0.27199200000000001</v>
      </c>
      <c r="F43" s="144"/>
      <c r="G43" s="144"/>
    </row>
    <row r="44" spans="1:7" hidden="1" outlineLevel="3" x14ac:dyDescent="0.2">
      <c r="A44" s="129"/>
      <c r="B44" s="127"/>
      <c r="C44" s="128" t="s">
        <v>105</v>
      </c>
      <c r="D44" s="127" t="s">
        <v>371</v>
      </c>
      <c r="E44" s="126">
        <v>3.3999000000000001E-2</v>
      </c>
      <c r="F44" s="144"/>
      <c r="G44" s="144"/>
    </row>
    <row r="45" spans="1:7" hidden="1" outlineLevel="3" x14ac:dyDescent="0.2">
      <c r="A45" s="129"/>
      <c r="B45" s="127"/>
      <c r="C45" s="128" t="s">
        <v>111</v>
      </c>
      <c r="D45" s="127" t="s">
        <v>371</v>
      </c>
      <c r="E45" s="126">
        <v>4.8570000000000002E-2</v>
      </c>
      <c r="F45" s="144"/>
      <c r="G45" s="144"/>
    </row>
    <row r="46" spans="1:7" hidden="1" outlineLevel="3" x14ac:dyDescent="0.2">
      <c r="A46" s="129"/>
      <c r="B46" s="127"/>
      <c r="C46" s="128" t="s">
        <v>116</v>
      </c>
      <c r="D46" s="127" t="s">
        <v>371</v>
      </c>
      <c r="E46" s="126">
        <v>0.13599600000000001</v>
      </c>
      <c r="F46" s="144"/>
      <c r="G46" s="144"/>
    </row>
    <row r="47" spans="1:7" hidden="1" outlineLevel="3" x14ac:dyDescent="0.2">
      <c r="A47" s="129"/>
      <c r="B47" s="127"/>
      <c r="C47" s="128" t="s">
        <v>133</v>
      </c>
      <c r="D47" s="127" t="s">
        <v>371</v>
      </c>
      <c r="E47" s="126">
        <v>68.389200000000002</v>
      </c>
      <c r="F47" s="144"/>
      <c r="G47" s="144"/>
    </row>
    <row r="48" spans="1:7" hidden="1" outlineLevel="3" x14ac:dyDescent="0.2">
      <c r="A48" s="129"/>
      <c r="B48" s="127"/>
      <c r="C48" s="128" t="s">
        <v>170</v>
      </c>
      <c r="D48" s="127" t="s">
        <v>371</v>
      </c>
      <c r="E48" s="126">
        <v>113.9838</v>
      </c>
      <c r="F48" s="144"/>
      <c r="G48" s="144"/>
    </row>
    <row r="49" spans="1:7" hidden="1" outlineLevel="3" x14ac:dyDescent="0.2">
      <c r="A49" s="129"/>
      <c r="B49" s="127"/>
      <c r="C49" s="128" t="s">
        <v>207</v>
      </c>
      <c r="D49" s="127" t="s">
        <v>371</v>
      </c>
      <c r="E49" s="126">
        <v>4.5720000000000001</v>
      </c>
      <c r="F49" s="144"/>
      <c r="G49" s="144"/>
    </row>
    <row r="50" spans="1:7" hidden="1" outlineLevel="3" x14ac:dyDescent="0.2">
      <c r="A50" s="129"/>
      <c r="B50" s="127"/>
      <c r="C50" s="128" t="s">
        <v>247</v>
      </c>
      <c r="D50" s="127" t="s">
        <v>371</v>
      </c>
      <c r="E50" s="126">
        <v>1.82412</v>
      </c>
      <c r="F50" s="144"/>
      <c r="G50" s="144"/>
    </row>
    <row r="51" spans="1:7" hidden="1" outlineLevel="3" x14ac:dyDescent="0.2">
      <c r="A51" s="129"/>
      <c r="B51" s="127"/>
      <c r="C51" s="128" t="s">
        <v>302</v>
      </c>
      <c r="D51" s="127" t="s">
        <v>371</v>
      </c>
      <c r="E51" s="126">
        <v>3.1875</v>
      </c>
      <c r="F51" s="144"/>
      <c r="G51" s="144"/>
    </row>
    <row r="52" spans="1:7" collapsed="1" x14ac:dyDescent="0.2">
      <c r="A52" s="115"/>
      <c r="B52" s="114"/>
      <c r="C52" s="113" t="s">
        <v>370</v>
      </c>
      <c r="D52" s="112" t="s">
        <v>40</v>
      </c>
      <c r="E52" s="111"/>
      <c r="F52" s="111"/>
      <c r="G52" s="110">
        <v>9654376</v>
      </c>
    </row>
    <row r="53" spans="1:7" x14ac:dyDescent="0.2">
      <c r="A53" s="124"/>
      <c r="B53" s="123"/>
      <c r="C53" s="122"/>
      <c r="D53" s="121"/>
      <c r="E53" s="120"/>
      <c r="F53" s="119"/>
      <c r="G53" s="118"/>
    </row>
    <row r="54" spans="1:7" ht="14.25" x14ac:dyDescent="0.2">
      <c r="A54" s="139"/>
      <c r="B54" s="138"/>
      <c r="C54" s="137" t="s">
        <v>369</v>
      </c>
      <c r="D54" s="253"/>
      <c r="E54" s="253"/>
      <c r="F54" s="253"/>
      <c r="G54" s="254"/>
    </row>
    <row r="55" spans="1:7" x14ac:dyDescent="0.2">
      <c r="A55" s="255" t="s">
        <v>368</v>
      </c>
      <c r="B55" s="256"/>
      <c r="C55" s="256"/>
      <c r="D55" s="256"/>
      <c r="E55" s="256"/>
      <c r="F55" s="256"/>
      <c r="G55" s="257"/>
    </row>
    <row r="56" spans="1:7" s="130" customFormat="1" outlineLevel="1" x14ac:dyDescent="0.2">
      <c r="A56" s="136" t="s">
        <v>49</v>
      </c>
      <c r="B56" s="134" t="s">
        <v>152</v>
      </c>
      <c r="C56" s="135" t="s">
        <v>153</v>
      </c>
      <c r="D56" s="134" t="s">
        <v>59</v>
      </c>
      <c r="E56" s="133">
        <v>103.23417600000001</v>
      </c>
      <c r="F56" s="132">
        <v>14771</v>
      </c>
      <c r="G56" s="148">
        <v>1524872.01</v>
      </c>
    </row>
    <row r="57" spans="1:7" outlineLevel="2" x14ac:dyDescent="0.2">
      <c r="A57" s="154"/>
      <c r="B57" s="153"/>
      <c r="C57" s="152" t="s">
        <v>60</v>
      </c>
      <c r="D57" s="151" t="s">
        <v>47</v>
      </c>
      <c r="E57" s="150">
        <v>103.23417600000001</v>
      </c>
      <c r="F57" s="150">
        <v>3829</v>
      </c>
      <c r="G57" s="150">
        <v>395283.66</v>
      </c>
    </row>
    <row r="58" spans="1:7" hidden="1" outlineLevel="3" x14ac:dyDescent="0.2">
      <c r="A58" s="129"/>
      <c r="B58" s="127"/>
      <c r="C58" s="128" t="s">
        <v>345</v>
      </c>
      <c r="D58" s="127"/>
      <c r="E58" s="145"/>
      <c r="F58" s="144"/>
      <c r="G58" s="144"/>
    </row>
    <row r="59" spans="1:7" hidden="1" outlineLevel="3" x14ac:dyDescent="0.2">
      <c r="A59" s="129"/>
      <c r="B59" s="127"/>
      <c r="C59" s="128" t="s">
        <v>133</v>
      </c>
      <c r="D59" s="127" t="s">
        <v>59</v>
      </c>
      <c r="E59" s="126">
        <v>38.712815999999997</v>
      </c>
      <c r="F59" s="125">
        <v>14771</v>
      </c>
      <c r="G59" s="125">
        <v>571827.01</v>
      </c>
    </row>
    <row r="60" spans="1:7" hidden="1" outlineLevel="3" x14ac:dyDescent="0.2">
      <c r="A60" s="129"/>
      <c r="B60" s="127"/>
      <c r="C60" s="128" t="s">
        <v>170</v>
      </c>
      <c r="D60" s="127" t="s">
        <v>59</v>
      </c>
      <c r="E60" s="126">
        <v>64.521360000000001</v>
      </c>
      <c r="F60" s="125">
        <v>14771</v>
      </c>
      <c r="G60" s="125">
        <v>953045.01</v>
      </c>
    </row>
    <row r="61" spans="1:7" s="130" customFormat="1" ht="15.75" outlineLevel="1" collapsed="1" x14ac:dyDescent="0.2">
      <c r="A61" s="136" t="s">
        <v>61</v>
      </c>
      <c r="B61" s="134" t="s">
        <v>158</v>
      </c>
      <c r="C61" s="135" t="s">
        <v>367</v>
      </c>
      <c r="D61" s="134" t="s">
        <v>59</v>
      </c>
      <c r="E61" s="133">
        <v>34.007040000000003</v>
      </c>
      <c r="F61" s="132">
        <v>16174</v>
      </c>
      <c r="G61" s="148">
        <v>550029.86</v>
      </c>
    </row>
    <row r="62" spans="1:7" outlineLevel="2" x14ac:dyDescent="0.2">
      <c r="A62" s="154"/>
      <c r="B62" s="153"/>
      <c r="C62" s="152" t="s">
        <v>60</v>
      </c>
      <c r="D62" s="151" t="s">
        <v>47</v>
      </c>
      <c r="E62" s="150">
        <v>34.007040000000003</v>
      </c>
      <c r="F62" s="150">
        <v>3829</v>
      </c>
      <c r="G62" s="150">
        <v>130212.96</v>
      </c>
    </row>
    <row r="63" spans="1:7" hidden="1" outlineLevel="3" x14ac:dyDescent="0.2">
      <c r="A63" s="129"/>
      <c r="B63" s="127"/>
      <c r="C63" s="128" t="s">
        <v>345</v>
      </c>
      <c r="D63" s="127"/>
      <c r="E63" s="145"/>
      <c r="F63" s="144"/>
      <c r="G63" s="144"/>
    </row>
    <row r="64" spans="1:7" hidden="1" outlineLevel="3" x14ac:dyDescent="0.2">
      <c r="A64" s="129"/>
      <c r="B64" s="127"/>
      <c r="C64" s="128" t="s">
        <v>133</v>
      </c>
      <c r="D64" s="127" t="s">
        <v>59</v>
      </c>
      <c r="E64" s="126">
        <v>12.75264</v>
      </c>
      <c r="F64" s="125">
        <v>16174</v>
      </c>
      <c r="G64" s="125">
        <v>206261.2</v>
      </c>
    </row>
    <row r="65" spans="1:7" hidden="1" outlineLevel="3" x14ac:dyDescent="0.2">
      <c r="A65" s="129"/>
      <c r="B65" s="127"/>
      <c r="C65" s="128" t="s">
        <v>170</v>
      </c>
      <c r="D65" s="127" t="s">
        <v>59</v>
      </c>
      <c r="E65" s="126">
        <v>21.2544</v>
      </c>
      <c r="F65" s="125">
        <v>16174</v>
      </c>
      <c r="G65" s="125">
        <v>343768.67</v>
      </c>
    </row>
    <row r="66" spans="1:7" collapsed="1" x14ac:dyDescent="0.2">
      <c r="A66" s="261" t="s">
        <v>366</v>
      </c>
      <c r="B66" s="262"/>
      <c r="C66" s="262"/>
      <c r="D66" s="262"/>
      <c r="E66" s="262"/>
      <c r="F66" s="262"/>
      <c r="G66" s="263"/>
    </row>
    <row r="67" spans="1:7" s="130" customFormat="1" ht="25.5" outlineLevel="1" x14ac:dyDescent="0.2">
      <c r="A67" s="136" t="s">
        <v>66</v>
      </c>
      <c r="B67" s="134" t="s">
        <v>149</v>
      </c>
      <c r="C67" s="135" t="s">
        <v>150</v>
      </c>
      <c r="D67" s="134" t="s">
        <v>59</v>
      </c>
      <c r="E67" s="133">
        <v>346.2912</v>
      </c>
      <c r="F67" s="132">
        <v>1350</v>
      </c>
      <c r="G67" s="147">
        <v>467493.12</v>
      </c>
    </row>
    <row r="68" spans="1:7" hidden="1" outlineLevel="3" x14ac:dyDescent="0.2">
      <c r="A68" s="129"/>
      <c r="B68" s="127"/>
      <c r="C68" s="128" t="s">
        <v>345</v>
      </c>
      <c r="D68" s="127"/>
      <c r="E68" s="145"/>
      <c r="F68" s="144"/>
      <c r="G68" s="144"/>
    </row>
    <row r="69" spans="1:7" hidden="1" outlineLevel="3" x14ac:dyDescent="0.2">
      <c r="A69" s="129"/>
      <c r="B69" s="127"/>
      <c r="C69" s="128" t="s">
        <v>133</v>
      </c>
      <c r="D69" s="127" t="s">
        <v>59</v>
      </c>
      <c r="E69" s="126">
        <v>129.85919999999999</v>
      </c>
      <c r="F69" s="125">
        <v>1350</v>
      </c>
      <c r="G69" s="125">
        <v>175309.92</v>
      </c>
    </row>
    <row r="70" spans="1:7" hidden="1" outlineLevel="3" x14ac:dyDescent="0.2">
      <c r="A70" s="129"/>
      <c r="B70" s="127"/>
      <c r="C70" s="128" t="s">
        <v>170</v>
      </c>
      <c r="D70" s="127" t="s">
        <v>59</v>
      </c>
      <c r="E70" s="126">
        <v>216.43199999999999</v>
      </c>
      <c r="F70" s="125">
        <v>1350</v>
      </c>
      <c r="G70" s="125">
        <v>292183.2</v>
      </c>
    </row>
    <row r="71" spans="1:7" collapsed="1" x14ac:dyDescent="0.2">
      <c r="A71" s="258" t="s">
        <v>365</v>
      </c>
      <c r="B71" s="259"/>
      <c r="C71" s="259"/>
      <c r="D71" s="259"/>
      <c r="E71" s="259"/>
      <c r="F71" s="259"/>
      <c r="G71" s="260"/>
    </row>
    <row r="72" spans="1:7" s="130" customFormat="1" outlineLevel="1" x14ac:dyDescent="0.2">
      <c r="A72" s="136" t="s">
        <v>76</v>
      </c>
      <c r="B72" s="134" t="s">
        <v>161</v>
      </c>
      <c r="C72" s="135" t="s">
        <v>162</v>
      </c>
      <c r="D72" s="134" t="s">
        <v>59</v>
      </c>
      <c r="E72" s="133">
        <v>25.660799999999998</v>
      </c>
      <c r="F72" s="132">
        <v>6429</v>
      </c>
      <c r="G72" s="140">
        <v>164973.28</v>
      </c>
    </row>
    <row r="73" spans="1:7" outlineLevel="2" x14ac:dyDescent="0.2">
      <c r="A73" s="154"/>
      <c r="B73" s="153"/>
      <c r="C73" s="152" t="s">
        <v>60</v>
      </c>
      <c r="D73" s="151" t="s">
        <v>47</v>
      </c>
      <c r="E73" s="150">
        <v>25.660799999999998</v>
      </c>
      <c r="F73" s="150">
        <v>2681</v>
      </c>
      <c r="G73" s="150">
        <v>68796.600000000006</v>
      </c>
    </row>
    <row r="74" spans="1:7" hidden="1" outlineLevel="3" x14ac:dyDescent="0.2">
      <c r="A74" s="129"/>
      <c r="B74" s="127"/>
      <c r="C74" s="128" t="s">
        <v>345</v>
      </c>
      <c r="D74" s="127"/>
      <c r="E74" s="145"/>
      <c r="F74" s="144"/>
      <c r="G74" s="144"/>
    </row>
    <row r="75" spans="1:7" hidden="1" outlineLevel="3" x14ac:dyDescent="0.2">
      <c r="A75" s="129"/>
      <c r="B75" s="127"/>
      <c r="C75" s="128" t="s">
        <v>133</v>
      </c>
      <c r="D75" s="127" t="s">
        <v>59</v>
      </c>
      <c r="E75" s="126">
        <v>9.6227999999999998</v>
      </c>
      <c r="F75" s="125">
        <v>6429</v>
      </c>
      <c r="G75" s="125">
        <v>61864.98</v>
      </c>
    </row>
    <row r="76" spans="1:7" hidden="1" outlineLevel="3" x14ac:dyDescent="0.2">
      <c r="A76" s="129"/>
      <c r="B76" s="127"/>
      <c r="C76" s="128" t="s">
        <v>170</v>
      </c>
      <c r="D76" s="127" t="s">
        <v>59</v>
      </c>
      <c r="E76" s="126">
        <v>16.038</v>
      </c>
      <c r="F76" s="125">
        <v>6429</v>
      </c>
      <c r="G76" s="125">
        <v>103108.3</v>
      </c>
    </row>
    <row r="77" spans="1:7" s="130" customFormat="1" ht="28.5" outlineLevel="1" collapsed="1" x14ac:dyDescent="0.2">
      <c r="A77" s="136" t="s">
        <v>91</v>
      </c>
      <c r="B77" s="134" t="s">
        <v>127</v>
      </c>
      <c r="C77" s="135" t="s">
        <v>364</v>
      </c>
      <c r="D77" s="134" t="s">
        <v>59</v>
      </c>
      <c r="E77" s="133">
        <v>18.28169595</v>
      </c>
      <c r="F77" s="132">
        <v>8275</v>
      </c>
      <c r="G77" s="140">
        <v>151281.03</v>
      </c>
    </row>
    <row r="78" spans="1:7" outlineLevel="2" x14ac:dyDescent="0.2">
      <c r="A78" s="154"/>
      <c r="B78" s="153"/>
      <c r="C78" s="152" t="s">
        <v>60</v>
      </c>
      <c r="D78" s="151" t="s">
        <v>47</v>
      </c>
      <c r="E78" s="150">
        <v>18.28169595</v>
      </c>
      <c r="F78" s="150">
        <v>2681</v>
      </c>
      <c r="G78" s="150">
        <v>49013.23</v>
      </c>
    </row>
    <row r="79" spans="1:7" hidden="1" outlineLevel="3" x14ac:dyDescent="0.2">
      <c r="A79" s="129"/>
      <c r="B79" s="127"/>
      <c r="C79" s="128" t="s">
        <v>345</v>
      </c>
      <c r="D79" s="127"/>
      <c r="E79" s="145"/>
      <c r="F79" s="144"/>
      <c r="G79" s="144"/>
    </row>
    <row r="80" spans="1:7" hidden="1" outlineLevel="3" x14ac:dyDescent="0.2">
      <c r="A80" s="129"/>
      <c r="B80" s="127"/>
      <c r="C80" s="128" t="s">
        <v>116</v>
      </c>
      <c r="D80" s="127" t="s">
        <v>59</v>
      </c>
      <c r="E80" s="126">
        <v>0.13769595000000001</v>
      </c>
      <c r="F80" s="125">
        <v>8275</v>
      </c>
      <c r="G80" s="125">
        <v>1139.43</v>
      </c>
    </row>
    <row r="81" spans="1:7" hidden="1" outlineLevel="3" x14ac:dyDescent="0.2">
      <c r="A81" s="129"/>
      <c r="B81" s="127"/>
      <c r="C81" s="128" t="s">
        <v>133</v>
      </c>
      <c r="D81" s="127" t="s">
        <v>59</v>
      </c>
      <c r="E81" s="126">
        <v>6.8040000000000003</v>
      </c>
      <c r="F81" s="125">
        <v>8275</v>
      </c>
      <c r="G81" s="125">
        <v>56303.1</v>
      </c>
    </row>
    <row r="82" spans="1:7" hidden="1" outlineLevel="3" x14ac:dyDescent="0.2">
      <c r="A82" s="129"/>
      <c r="B82" s="127"/>
      <c r="C82" s="128" t="s">
        <v>170</v>
      </c>
      <c r="D82" s="127" t="s">
        <v>59</v>
      </c>
      <c r="E82" s="126">
        <v>11.34</v>
      </c>
      <c r="F82" s="125">
        <v>8275</v>
      </c>
      <c r="G82" s="125">
        <v>93838.5</v>
      </c>
    </row>
    <row r="83" spans="1:7" s="130" customFormat="1" outlineLevel="1" collapsed="1" x14ac:dyDescent="0.2">
      <c r="A83" s="136" t="s">
        <v>101</v>
      </c>
      <c r="B83" s="134" t="s">
        <v>168</v>
      </c>
      <c r="C83" s="135" t="s">
        <v>169</v>
      </c>
      <c r="D83" s="134" t="s">
        <v>59</v>
      </c>
      <c r="E83" s="133">
        <v>8.6351248799999993</v>
      </c>
      <c r="F83" s="132">
        <v>8197</v>
      </c>
      <c r="G83" s="140">
        <v>70782.12</v>
      </c>
    </row>
    <row r="84" spans="1:7" outlineLevel="2" x14ac:dyDescent="0.2">
      <c r="A84" s="154"/>
      <c r="B84" s="153"/>
      <c r="C84" s="152" t="s">
        <v>60</v>
      </c>
      <c r="D84" s="151" t="s">
        <v>47</v>
      </c>
      <c r="E84" s="150">
        <v>8.6351248799999993</v>
      </c>
      <c r="F84" s="150">
        <v>2681</v>
      </c>
      <c r="G84" s="150">
        <v>23150.77</v>
      </c>
    </row>
    <row r="85" spans="1:7" hidden="1" outlineLevel="3" x14ac:dyDescent="0.2">
      <c r="A85" s="129"/>
      <c r="B85" s="127"/>
      <c r="C85" s="128" t="s">
        <v>345</v>
      </c>
      <c r="D85" s="127"/>
      <c r="E85" s="145"/>
      <c r="F85" s="144"/>
      <c r="G85" s="144"/>
    </row>
    <row r="86" spans="1:7" hidden="1" outlineLevel="3" x14ac:dyDescent="0.2">
      <c r="A86" s="129"/>
      <c r="B86" s="127"/>
      <c r="C86" s="128" t="s">
        <v>133</v>
      </c>
      <c r="D86" s="127" t="s">
        <v>59</v>
      </c>
      <c r="E86" s="126">
        <v>0.29937599999999998</v>
      </c>
      <c r="F86" s="125">
        <v>8197</v>
      </c>
      <c r="G86" s="125">
        <v>2453.9899999999998</v>
      </c>
    </row>
    <row r="87" spans="1:7" hidden="1" outlineLevel="3" x14ac:dyDescent="0.2">
      <c r="A87" s="129"/>
      <c r="B87" s="127"/>
      <c r="C87" s="128" t="s">
        <v>170</v>
      </c>
      <c r="D87" s="127" t="s">
        <v>59</v>
      </c>
      <c r="E87" s="126">
        <v>0.49896000000000001</v>
      </c>
      <c r="F87" s="125">
        <v>8197</v>
      </c>
      <c r="G87" s="125">
        <v>4089.98</v>
      </c>
    </row>
    <row r="88" spans="1:7" hidden="1" outlineLevel="3" x14ac:dyDescent="0.2">
      <c r="A88" s="129"/>
      <c r="B88" s="127"/>
      <c r="C88" s="128" t="s">
        <v>207</v>
      </c>
      <c r="D88" s="127" t="s">
        <v>59</v>
      </c>
      <c r="E88" s="126">
        <v>4.5674279999999996</v>
      </c>
      <c r="F88" s="125">
        <v>8197</v>
      </c>
      <c r="G88" s="125">
        <v>37439.21</v>
      </c>
    </row>
    <row r="89" spans="1:7" hidden="1" outlineLevel="3" x14ac:dyDescent="0.2">
      <c r="A89" s="129"/>
      <c r="B89" s="127"/>
      <c r="C89" s="128" t="s">
        <v>247</v>
      </c>
      <c r="D89" s="127" t="s">
        <v>59</v>
      </c>
      <c r="E89" s="126">
        <v>0.17111087999999999</v>
      </c>
      <c r="F89" s="125">
        <v>8197</v>
      </c>
      <c r="G89" s="125">
        <v>1402.6</v>
      </c>
    </row>
    <row r="90" spans="1:7" hidden="1" outlineLevel="3" x14ac:dyDescent="0.2">
      <c r="A90" s="129"/>
      <c r="B90" s="127"/>
      <c r="C90" s="128" t="s">
        <v>302</v>
      </c>
      <c r="D90" s="127" t="s">
        <v>59</v>
      </c>
      <c r="E90" s="126">
        <v>3.0982500000000002</v>
      </c>
      <c r="F90" s="125">
        <v>8197</v>
      </c>
      <c r="G90" s="125">
        <v>25396.36</v>
      </c>
    </row>
    <row r="91" spans="1:7" s="130" customFormat="1" outlineLevel="1" collapsed="1" x14ac:dyDescent="0.2">
      <c r="A91" s="136" t="s">
        <v>105</v>
      </c>
      <c r="B91" s="134" t="s">
        <v>316</v>
      </c>
      <c r="C91" s="135" t="s">
        <v>317</v>
      </c>
      <c r="D91" s="134" t="s">
        <v>59</v>
      </c>
      <c r="E91" s="133">
        <v>37.207687499999999</v>
      </c>
      <c r="F91" s="132">
        <v>1273</v>
      </c>
      <c r="G91" s="140">
        <v>47365.39</v>
      </c>
    </row>
    <row r="92" spans="1:7" hidden="1" outlineLevel="3" x14ac:dyDescent="0.2">
      <c r="A92" s="129"/>
      <c r="B92" s="127"/>
      <c r="C92" s="128" t="s">
        <v>302</v>
      </c>
      <c r="D92" s="127" t="s">
        <v>59</v>
      </c>
      <c r="E92" s="126">
        <v>37.207687499999999</v>
      </c>
      <c r="F92" s="125">
        <v>1273</v>
      </c>
      <c r="G92" s="125">
        <v>47365.39</v>
      </c>
    </row>
    <row r="93" spans="1:7" s="130" customFormat="1" outlineLevel="1" collapsed="1" x14ac:dyDescent="0.2">
      <c r="A93" s="136" t="s">
        <v>111</v>
      </c>
      <c r="B93" s="134" t="s">
        <v>261</v>
      </c>
      <c r="C93" s="135" t="s">
        <v>262</v>
      </c>
      <c r="D93" s="134" t="s">
        <v>59</v>
      </c>
      <c r="E93" s="133">
        <v>1.5396479999999999</v>
      </c>
      <c r="F93" s="132">
        <v>10802</v>
      </c>
      <c r="G93" s="140">
        <v>16631.28</v>
      </c>
    </row>
    <row r="94" spans="1:7" outlineLevel="2" x14ac:dyDescent="0.2">
      <c r="A94" s="154"/>
      <c r="B94" s="153"/>
      <c r="C94" s="152" t="s">
        <v>60</v>
      </c>
      <c r="D94" s="151" t="s">
        <v>47</v>
      </c>
      <c r="E94" s="150">
        <v>1.5396479999999999</v>
      </c>
      <c r="F94" s="150">
        <v>3204</v>
      </c>
      <c r="G94" s="150">
        <v>4933.03</v>
      </c>
    </row>
    <row r="95" spans="1:7" hidden="1" outlineLevel="3" x14ac:dyDescent="0.2">
      <c r="A95" s="129"/>
      <c r="B95" s="127"/>
      <c r="C95" s="128" t="s">
        <v>247</v>
      </c>
      <c r="D95" s="127" t="s">
        <v>59</v>
      </c>
      <c r="E95" s="126">
        <v>1.5396479999999999</v>
      </c>
      <c r="F95" s="125">
        <v>10802</v>
      </c>
      <c r="G95" s="125">
        <v>16631.28</v>
      </c>
    </row>
    <row r="96" spans="1:7" s="130" customFormat="1" outlineLevel="1" collapsed="1" x14ac:dyDescent="0.2">
      <c r="A96" s="136" t="s">
        <v>116</v>
      </c>
      <c r="B96" s="134" t="s">
        <v>164</v>
      </c>
      <c r="C96" s="135" t="s">
        <v>165</v>
      </c>
      <c r="D96" s="134" t="s">
        <v>59</v>
      </c>
      <c r="E96" s="133">
        <v>0.64319183999999996</v>
      </c>
      <c r="F96" s="132">
        <v>12694</v>
      </c>
      <c r="G96" s="140">
        <v>8164.68</v>
      </c>
    </row>
    <row r="97" spans="1:7" outlineLevel="2" x14ac:dyDescent="0.2">
      <c r="A97" s="154"/>
      <c r="B97" s="153"/>
      <c r="C97" s="152" t="s">
        <v>60</v>
      </c>
      <c r="D97" s="151" t="s">
        <v>47</v>
      </c>
      <c r="E97" s="150">
        <v>0.64319183999999996</v>
      </c>
      <c r="F97" s="150">
        <v>3829</v>
      </c>
      <c r="G97" s="150">
        <v>2462.7800000000002</v>
      </c>
    </row>
    <row r="98" spans="1:7" hidden="1" outlineLevel="3" x14ac:dyDescent="0.2">
      <c r="A98" s="129"/>
      <c r="B98" s="127"/>
      <c r="C98" s="128" t="s">
        <v>345</v>
      </c>
      <c r="D98" s="127"/>
      <c r="E98" s="145"/>
      <c r="F98" s="144"/>
      <c r="G98" s="144"/>
    </row>
    <row r="99" spans="1:7" hidden="1" outlineLevel="3" x14ac:dyDescent="0.2">
      <c r="A99" s="129"/>
      <c r="B99" s="127"/>
      <c r="C99" s="128" t="s">
        <v>133</v>
      </c>
      <c r="D99" s="127" t="s">
        <v>59</v>
      </c>
      <c r="E99" s="126">
        <v>0.19828799999999999</v>
      </c>
      <c r="F99" s="125">
        <v>12694</v>
      </c>
      <c r="G99" s="125">
        <v>2517.0700000000002</v>
      </c>
    </row>
    <row r="100" spans="1:7" hidden="1" outlineLevel="3" x14ac:dyDescent="0.2">
      <c r="A100" s="129"/>
      <c r="B100" s="127"/>
      <c r="C100" s="128" t="s">
        <v>170</v>
      </c>
      <c r="D100" s="127" t="s">
        <v>59</v>
      </c>
      <c r="E100" s="126">
        <v>0.33048</v>
      </c>
      <c r="F100" s="125">
        <v>12694</v>
      </c>
      <c r="G100" s="125">
        <v>4195.1099999999997</v>
      </c>
    </row>
    <row r="101" spans="1:7" hidden="1" outlineLevel="3" x14ac:dyDescent="0.2">
      <c r="A101" s="129"/>
      <c r="B101" s="127"/>
      <c r="C101" s="128" t="s">
        <v>247</v>
      </c>
      <c r="D101" s="127" t="s">
        <v>59</v>
      </c>
      <c r="E101" s="126">
        <v>0.11442384</v>
      </c>
      <c r="F101" s="125">
        <v>12694</v>
      </c>
      <c r="G101" s="125">
        <v>1452.5</v>
      </c>
    </row>
    <row r="102" spans="1:7" s="130" customFormat="1" ht="28.5" outlineLevel="1" collapsed="1" x14ac:dyDescent="0.2">
      <c r="A102" s="136" t="s">
        <v>133</v>
      </c>
      <c r="B102" s="134" t="s">
        <v>99</v>
      </c>
      <c r="C102" s="135" t="s">
        <v>363</v>
      </c>
      <c r="D102" s="134" t="s">
        <v>59</v>
      </c>
      <c r="E102" s="133">
        <v>0.26927208000000002</v>
      </c>
      <c r="F102" s="132">
        <v>17974</v>
      </c>
      <c r="G102" s="140">
        <v>4839.8999999999996</v>
      </c>
    </row>
    <row r="103" spans="1:7" outlineLevel="2" x14ac:dyDescent="0.2">
      <c r="A103" s="154"/>
      <c r="B103" s="153"/>
      <c r="C103" s="152" t="s">
        <v>60</v>
      </c>
      <c r="D103" s="151" t="s">
        <v>47</v>
      </c>
      <c r="E103" s="150">
        <v>0.26927208000000002</v>
      </c>
      <c r="F103" s="150">
        <v>3829</v>
      </c>
      <c r="G103" s="150">
        <v>1031.04</v>
      </c>
    </row>
    <row r="104" spans="1:7" hidden="1" outlineLevel="3" x14ac:dyDescent="0.2">
      <c r="A104" s="129"/>
      <c r="B104" s="127"/>
      <c r="C104" s="128" t="s">
        <v>91</v>
      </c>
      <c r="D104" s="127" t="s">
        <v>59</v>
      </c>
      <c r="E104" s="126">
        <v>0.26927208000000002</v>
      </c>
      <c r="F104" s="125">
        <v>17974</v>
      </c>
      <c r="G104" s="125">
        <v>4839.8999999999996</v>
      </c>
    </row>
    <row r="105" spans="1:7" s="130" customFormat="1" ht="25.5" outlineLevel="1" collapsed="1" x14ac:dyDescent="0.2">
      <c r="A105" s="136" t="s">
        <v>170</v>
      </c>
      <c r="B105" s="134" t="s">
        <v>57</v>
      </c>
      <c r="C105" s="135" t="s">
        <v>58</v>
      </c>
      <c r="D105" s="134" t="s">
        <v>59</v>
      </c>
      <c r="E105" s="133">
        <v>0.19081722000000001</v>
      </c>
      <c r="F105" s="132">
        <v>15487</v>
      </c>
      <c r="G105" s="140">
        <v>2955.19</v>
      </c>
    </row>
    <row r="106" spans="1:7" outlineLevel="2" x14ac:dyDescent="0.2">
      <c r="A106" s="154"/>
      <c r="B106" s="153"/>
      <c r="C106" s="152" t="s">
        <v>60</v>
      </c>
      <c r="D106" s="151" t="s">
        <v>47</v>
      </c>
      <c r="E106" s="150">
        <v>0.19081722000000001</v>
      </c>
      <c r="F106" s="150">
        <v>3829</v>
      </c>
      <c r="G106" s="150">
        <v>730.64</v>
      </c>
    </row>
    <row r="107" spans="1:7" hidden="1" outlineLevel="3" x14ac:dyDescent="0.2">
      <c r="A107" s="129"/>
      <c r="B107" s="127"/>
      <c r="C107" s="128" t="s">
        <v>345</v>
      </c>
      <c r="D107" s="127"/>
      <c r="E107" s="145"/>
      <c r="F107" s="144"/>
      <c r="G107" s="144"/>
    </row>
    <row r="108" spans="1:7" hidden="1" outlineLevel="3" x14ac:dyDescent="0.2">
      <c r="A108" s="129"/>
      <c r="B108" s="127"/>
      <c r="C108" s="128" t="s">
        <v>49</v>
      </c>
      <c r="D108" s="127" t="s">
        <v>59</v>
      </c>
      <c r="E108" s="126">
        <v>5.0878800000000002E-2</v>
      </c>
      <c r="F108" s="125">
        <v>15487</v>
      </c>
      <c r="G108" s="125">
        <v>787.96</v>
      </c>
    </row>
    <row r="109" spans="1:7" hidden="1" outlineLevel="3" x14ac:dyDescent="0.2">
      <c r="A109" s="129"/>
      <c r="B109" s="127"/>
      <c r="C109" s="128" t="s">
        <v>61</v>
      </c>
      <c r="D109" s="127" t="s">
        <v>59</v>
      </c>
      <c r="E109" s="126">
        <v>4.2738190000000002E-2</v>
      </c>
      <c r="F109" s="125">
        <v>15487</v>
      </c>
      <c r="G109" s="125">
        <v>661.89</v>
      </c>
    </row>
    <row r="110" spans="1:7" hidden="1" outlineLevel="3" x14ac:dyDescent="0.2">
      <c r="A110" s="129"/>
      <c r="B110" s="127"/>
      <c r="C110" s="128" t="s">
        <v>76</v>
      </c>
      <c r="D110" s="127" t="s">
        <v>59</v>
      </c>
      <c r="E110" s="126">
        <v>1.893647E-2</v>
      </c>
      <c r="F110" s="125">
        <v>15487</v>
      </c>
      <c r="G110" s="125">
        <v>293.27</v>
      </c>
    </row>
    <row r="111" spans="1:7" hidden="1" outlineLevel="3" x14ac:dyDescent="0.2">
      <c r="A111" s="129"/>
      <c r="B111" s="127"/>
      <c r="C111" s="128" t="s">
        <v>105</v>
      </c>
      <c r="D111" s="127" t="s">
        <v>59</v>
      </c>
      <c r="E111" s="126">
        <v>3.1997919999999999E-2</v>
      </c>
      <c r="F111" s="125">
        <v>15487</v>
      </c>
      <c r="G111" s="125">
        <v>495.55</v>
      </c>
    </row>
    <row r="112" spans="1:7" hidden="1" outlineLevel="3" x14ac:dyDescent="0.2">
      <c r="A112" s="129"/>
      <c r="B112" s="127"/>
      <c r="C112" s="128" t="s">
        <v>111</v>
      </c>
      <c r="D112" s="127" t="s">
        <v>59</v>
      </c>
      <c r="E112" s="126">
        <v>4.6265840000000003E-2</v>
      </c>
      <c r="F112" s="125">
        <v>15487</v>
      </c>
      <c r="G112" s="125">
        <v>716.52</v>
      </c>
    </row>
    <row r="113" spans="1:7" s="130" customFormat="1" outlineLevel="1" collapsed="1" x14ac:dyDescent="0.2">
      <c r="A113" s="136" t="s">
        <v>196</v>
      </c>
      <c r="B113" s="134" t="s">
        <v>155</v>
      </c>
      <c r="C113" s="135" t="s">
        <v>156</v>
      </c>
      <c r="D113" s="134" t="s">
        <v>59</v>
      </c>
      <c r="E113" s="133">
        <v>51.321599999999997</v>
      </c>
      <c r="F113" s="132">
        <v>55</v>
      </c>
      <c r="G113" s="140">
        <v>2822.69</v>
      </c>
    </row>
    <row r="114" spans="1:7" hidden="1" outlineLevel="3" x14ac:dyDescent="0.2">
      <c r="A114" s="129"/>
      <c r="B114" s="127"/>
      <c r="C114" s="128" t="s">
        <v>345</v>
      </c>
      <c r="D114" s="127"/>
      <c r="E114" s="145"/>
      <c r="F114" s="144"/>
      <c r="G114" s="144"/>
    </row>
    <row r="115" spans="1:7" hidden="1" outlineLevel="3" x14ac:dyDescent="0.2">
      <c r="A115" s="129"/>
      <c r="B115" s="127"/>
      <c r="C115" s="128" t="s">
        <v>133</v>
      </c>
      <c r="D115" s="127" t="s">
        <v>59</v>
      </c>
      <c r="E115" s="126">
        <v>19.2456</v>
      </c>
      <c r="F115" s="125">
        <v>55</v>
      </c>
      <c r="G115" s="125">
        <v>1058.51</v>
      </c>
    </row>
    <row r="116" spans="1:7" hidden="1" outlineLevel="3" x14ac:dyDescent="0.2">
      <c r="A116" s="129"/>
      <c r="B116" s="127"/>
      <c r="C116" s="128" t="s">
        <v>170</v>
      </c>
      <c r="D116" s="127" t="s">
        <v>59</v>
      </c>
      <c r="E116" s="126">
        <v>32.076000000000001</v>
      </c>
      <c r="F116" s="125">
        <v>55</v>
      </c>
      <c r="G116" s="125">
        <v>1764.18</v>
      </c>
    </row>
    <row r="117" spans="1:7" s="130" customFormat="1" outlineLevel="1" collapsed="1" x14ac:dyDescent="0.2">
      <c r="A117" s="136" t="s">
        <v>200</v>
      </c>
      <c r="B117" s="134" t="s">
        <v>264</v>
      </c>
      <c r="C117" s="135" t="s">
        <v>265</v>
      </c>
      <c r="D117" s="134" t="s">
        <v>59</v>
      </c>
      <c r="E117" s="133">
        <v>1.72440576</v>
      </c>
      <c r="F117" s="132">
        <v>1090</v>
      </c>
      <c r="G117" s="140">
        <v>1879.6</v>
      </c>
    </row>
    <row r="118" spans="1:7" hidden="1" outlineLevel="3" x14ac:dyDescent="0.2">
      <c r="A118" s="129"/>
      <c r="B118" s="127"/>
      <c r="C118" s="128" t="s">
        <v>247</v>
      </c>
      <c r="D118" s="127" t="s">
        <v>59</v>
      </c>
      <c r="E118" s="126">
        <v>1.72440576</v>
      </c>
      <c r="F118" s="125">
        <v>1090</v>
      </c>
      <c r="G118" s="125">
        <v>1879.6</v>
      </c>
    </row>
    <row r="119" spans="1:7" s="130" customFormat="1" outlineLevel="1" collapsed="1" x14ac:dyDescent="0.2">
      <c r="A119" s="136" t="s">
        <v>204</v>
      </c>
      <c r="B119" s="134" t="s">
        <v>221</v>
      </c>
      <c r="C119" s="135" t="s">
        <v>222</v>
      </c>
      <c r="D119" s="134" t="s">
        <v>59</v>
      </c>
      <c r="E119" s="133">
        <v>23.721133500000001</v>
      </c>
      <c r="F119" s="132">
        <v>43</v>
      </c>
      <c r="G119" s="140">
        <v>1020.01</v>
      </c>
    </row>
    <row r="120" spans="1:7" hidden="1" outlineLevel="3" x14ac:dyDescent="0.2">
      <c r="A120" s="129"/>
      <c r="B120" s="127"/>
      <c r="C120" s="128" t="s">
        <v>345</v>
      </c>
      <c r="D120" s="127"/>
      <c r="E120" s="145"/>
      <c r="F120" s="144"/>
      <c r="G120" s="144"/>
    </row>
    <row r="121" spans="1:7" hidden="1" outlineLevel="3" x14ac:dyDescent="0.2">
      <c r="A121" s="129"/>
      <c r="B121" s="127"/>
      <c r="C121" s="128" t="s">
        <v>207</v>
      </c>
      <c r="D121" s="127" t="s">
        <v>59</v>
      </c>
      <c r="E121" s="126">
        <v>7.2831960000000002</v>
      </c>
      <c r="F121" s="125">
        <v>43</v>
      </c>
      <c r="G121" s="125">
        <v>313.18</v>
      </c>
    </row>
    <row r="122" spans="1:7" hidden="1" outlineLevel="3" x14ac:dyDescent="0.2">
      <c r="A122" s="129"/>
      <c r="B122" s="127"/>
      <c r="C122" s="128" t="s">
        <v>302</v>
      </c>
      <c r="D122" s="127" t="s">
        <v>59</v>
      </c>
      <c r="E122" s="126">
        <v>16.4379375</v>
      </c>
      <c r="F122" s="125">
        <v>43</v>
      </c>
      <c r="G122" s="125">
        <v>706.83</v>
      </c>
    </row>
    <row r="123" spans="1:7" s="130" customFormat="1" outlineLevel="1" collapsed="1" x14ac:dyDescent="0.2">
      <c r="A123" s="136" t="s">
        <v>207</v>
      </c>
      <c r="B123" s="134" t="s">
        <v>267</v>
      </c>
      <c r="C123" s="135" t="s">
        <v>268</v>
      </c>
      <c r="D123" s="134" t="s">
        <v>59</v>
      </c>
      <c r="E123" s="133">
        <v>6.6484799999999997E-2</v>
      </c>
      <c r="F123" s="132">
        <v>306</v>
      </c>
      <c r="G123" s="140">
        <v>20.34</v>
      </c>
    </row>
    <row r="124" spans="1:7" hidden="1" outlineLevel="3" x14ac:dyDescent="0.2">
      <c r="A124" s="129"/>
      <c r="B124" s="127"/>
      <c r="C124" s="128" t="s">
        <v>247</v>
      </c>
      <c r="D124" s="127" t="s">
        <v>59</v>
      </c>
      <c r="E124" s="126">
        <v>6.6484799999999997E-2</v>
      </c>
      <c r="F124" s="125">
        <v>306</v>
      </c>
      <c r="G124" s="125">
        <v>20.34</v>
      </c>
    </row>
    <row r="125" spans="1:7" s="130" customFormat="1" outlineLevel="1" collapsed="1" x14ac:dyDescent="0.2">
      <c r="A125" s="136" t="s">
        <v>240</v>
      </c>
      <c r="B125" s="134" t="s">
        <v>130</v>
      </c>
      <c r="C125" s="135" t="s">
        <v>131</v>
      </c>
      <c r="D125" s="134" t="s">
        <v>59</v>
      </c>
      <c r="E125" s="133">
        <v>0.55078380000000005</v>
      </c>
      <c r="F125" s="132">
        <v>18</v>
      </c>
      <c r="G125" s="140">
        <v>9.91</v>
      </c>
    </row>
    <row r="126" spans="1:7" hidden="1" outlineLevel="3" x14ac:dyDescent="0.2">
      <c r="A126" s="129"/>
      <c r="B126" s="127"/>
      <c r="C126" s="128" t="s">
        <v>116</v>
      </c>
      <c r="D126" s="127" t="s">
        <v>59</v>
      </c>
      <c r="E126" s="126">
        <v>0.55078380000000005</v>
      </c>
      <c r="F126" s="125">
        <v>18</v>
      </c>
      <c r="G126" s="125">
        <v>9.91</v>
      </c>
    </row>
    <row r="127" spans="1:7" s="130" customFormat="1" outlineLevel="1" collapsed="1" x14ac:dyDescent="0.2">
      <c r="A127" s="136" t="s">
        <v>244</v>
      </c>
      <c r="B127" s="134" t="s">
        <v>88</v>
      </c>
      <c r="C127" s="135" t="s">
        <v>89</v>
      </c>
      <c r="D127" s="134" t="s">
        <v>59</v>
      </c>
      <c r="E127" s="133">
        <v>4.1963999999999999E-4</v>
      </c>
      <c r="F127" s="132">
        <v>8407</v>
      </c>
      <c r="G127" s="140">
        <v>3.53</v>
      </c>
    </row>
    <row r="128" spans="1:7" outlineLevel="2" x14ac:dyDescent="0.2">
      <c r="A128" s="154"/>
      <c r="B128" s="153"/>
      <c r="C128" s="152" t="s">
        <v>60</v>
      </c>
      <c r="D128" s="151" t="s">
        <v>47</v>
      </c>
      <c r="E128" s="150">
        <v>4.1964500000000001E-4</v>
      </c>
      <c r="F128" s="150">
        <v>2681</v>
      </c>
      <c r="G128" s="150">
        <v>1.1299999999999999</v>
      </c>
    </row>
    <row r="129" spans="1:7" hidden="1" outlineLevel="3" x14ac:dyDescent="0.2">
      <c r="A129" s="129"/>
      <c r="B129" s="127"/>
      <c r="C129" s="128" t="s">
        <v>76</v>
      </c>
      <c r="D129" s="127" t="s">
        <v>59</v>
      </c>
      <c r="E129" s="126">
        <v>4.1963999999999999E-4</v>
      </c>
      <c r="F129" s="125">
        <v>8407</v>
      </c>
      <c r="G129" s="125">
        <v>3.53</v>
      </c>
    </row>
    <row r="130" spans="1:7" collapsed="1" x14ac:dyDescent="0.2">
      <c r="A130" s="115"/>
      <c r="B130" s="114"/>
      <c r="C130" s="113" t="s">
        <v>362</v>
      </c>
      <c r="D130" s="112" t="s">
        <v>40</v>
      </c>
      <c r="E130" s="111"/>
      <c r="F130" s="111"/>
      <c r="G130" s="110">
        <v>3015251</v>
      </c>
    </row>
    <row r="131" spans="1:7" x14ac:dyDescent="0.2">
      <c r="A131" s="115"/>
      <c r="B131" s="114"/>
      <c r="C131" s="113" t="s">
        <v>361</v>
      </c>
      <c r="D131" s="112" t="s">
        <v>40</v>
      </c>
      <c r="E131" s="111"/>
      <c r="F131" s="111"/>
      <c r="G131" s="110">
        <v>675538</v>
      </c>
    </row>
    <row r="132" spans="1:7" x14ac:dyDescent="0.2">
      <c r="A132" s="124"/>
      <c r="B132" s="123"/>
      <c r="C132" s="122"/>
      <c r="D132" s="121"/>
      <c r="E132" s="120"/>
      <c r="F132" s="119"/>
      <c r="G132" s="118"/>
    </row>
    <row r="133" spans="1:7" ht="14.25" x14ac:dyDescent="0.2">
      <c r="A133" s="139"/>
      <c r="B133" s="138"/>
      <c r="C133" s="137" t="s">
        <v>360</v>
      </c>
      <c r="D133" s="253"/>
      <c r="E133" s="253"/>
      <c r="F133" s="253"/>
      <c r="G133" s="254"/>
    </row>
    <row r="134" spans="1:7" x14ac:dyDescent="0.2">
      <c r="A134" s="255" t="s">
        <v>359</v>
      </c>
      <c r="B134" s="256"/>
      <c r="C134" s="256"/>
      <c r="D134" s="256"/>
      <c r="E134" s="256"/>
      <c r="F134" s="256"/>
      <c r="G134" s="257"/>
    </row>
    <row r="135" spans="1:7" s="130" customFormat="1" ht="25.5" outlineLevel="1" x14ac:dyDescent="0.2">
      <c r="A135" s="136" t="s">
        <v>49</v>
      </c>
      <c r="B135" s="134" t="s">
        <v>358</v>
      </c>
      <c r="C135" s="135" t="s">
        <v>198</v>
      </c>
      <c r="D135" s="134" t="s">
        <v>199</v>
      </c>
      <c r="E135" s="143">
        <v>600</v>
      </c>
      <c r="F135" s="132">
        <v>3789</v>
      </c>
      <c r="G135" s="149">
        <v>2273400</v>
      </c>
    </row>
    <row r="136" spans="1:7" hidden="1" outlineLevel="3" x14ac:dyDescent="0.2">
      <c r="A136" s="129"/>
      <c r="B136" s="127"/>
      <c r="C136" s="128" t="s">
        <v>196</v>
      </c>
      <c r="D136" s="127" t="s">
        <v>199</v>
      </c>
      <c r="E136" s="126">
        <v>600</v>
      </c>
      <c r="F136" s="125">
        <v>3789</v>
      </c>
      <c r="G136" s="141">
        <v>2273400</v>
      </c>
    </row>
    <row r="137" spans="1:7" s="130" customFormat="1" ht="28.5" outlineLevel="1" collapsed="1" x14ac:dyDescent="0.2">
      <c r="A137" s="136" t="s">
        <v>61</v>
      </c>
      <c r="B137" s="134" t="s">
        <v>357</v>
      </c>
      <c r="C137" s="135" t="s">
        <v>356</v>
      </c>
      <c r="D137" s="134" t="s">
        <v>338</v>
      </c>
      <c r="E137" s="133">
        <v>12.573</v>
      </c>
      <c r="F137" s="132">
        <v>64613</v>
      </c>
      <c r="G137" s="148">
        <v>812379.25</v>
      </c>
    </row>
    <row r="138" spans="1:7" ht="15.75" hidden="1" outlineLevel="3" x14ac:dyDescent="0.2">
      <c r="A138" s="129"/>
      <c r="B138" s="127"/>
      <c r="C138" s="128" t="s">
        <v>240</v>
      </c>
      <c r="D138" s="127" t="s">
        <v>337</v>
      </c>
      <c r="E138" s="126">
        <v>12.573</v>
      </c>
      <c r="F138" s="125">
        <v>64613</v>
      </c>
      <c r="G138" s="125">
        <v>812379.25</v>
      </c>
    </row>
    <row r="139" spans="1:7" s="130" customFormat="1" ht="25.5" outlineLevel="1" collapsed="1" x14ac:dyDescent="0.2">
      <c r="A139" s="136" t="s">
        <v>66</v>
      </c>
      <c r="B139" s="134" t="s">
        <v>355</v>
      </c>
      <c r="C139" s="135" t="s">
        <v>324</v>
      </c>
      <c r="D139" s="134" t="s">
        <v>187</v>
      </c>
      <c r="E139" s="133">
        <v>1.097</v>
      </c>
      <c r="F139" s="132">
        <v>580040</v>
      </c>
      <c r="G139" s="148">
        <v>636303.88</v>
      </c>
    </row>
    <row r="140" spans="1:7" hidden="1" outlineLevel="3" x14ac:dyDescent="0.2">
      <c r="A140" s="129"/>
      <c r="B140" s="127"/>
      <c r="C140" s="128" t="s">
        <v>322</v>
      </c>
      <c r="D140" s="127" t="s">
        <v>187</v>
      </c>
      <c r="E140" s="126">
        <v>1.097</v>
      </c>
      <c r="F140" s="125">
        <v>580040</v>
      </c>
      <c r="G140" s="125">
        <v>636303.88</v>
      </c>
    </row>
    <row r="141" spans="1:7" s="130" customFormat="1" outlineLevel="1" collapsed="1" x14ac:dyDescent="0.2">
      <c r="A141" s="136" t="s">
        <v>76</v>
      </c>
      <c r="B141" s="134" t="s">
        <v>235</v>
      </c>
      <c r="C141" s="135" t="s">
        <v>236</v>
      </c>
      <c r="D141" s="134" t="s">
        <v>195</v>
      </c>
      <c r="E141" s="133">
        <v>104.01300000000001</v>
      </c>
      <c r="F141" s="132">
        <v>3034</v>
      </c>
      <c r="G141" s="148">
        <v>315575.44</v>
      </c>
    </row>
    <row r="142" spans="1:7" hidden="1" outlineLevel="3" x14ac:dyDescent="0.2">
      <c r="A142" s="129"/>
      <c r="B142" s="127"/>
      <c r="C142" s="128" t="s">
        <v>207</v>
      </c>
      <c r="D142" s="127" t="s">
        <v>195</v>
      </c>
      <c r="E142" s="126">
        <v>104.01300000000001</v>
      </c>
      <c r="F142" s="125">
        <v>3034</v>
      </c>
      <c r="G142" s="125">
        <v>315575.44</v>
      </c>
    </row>
    <row r="143" spans="1:7" collapsed="1" x14ac:dyDescent="0.2">
      <c r="A143" s="261" t="s">
        <v>354</v>
      </c>
      <c r="B143" s="262"/>
      <c r="C143" s="262"/>
      <c r="D143" s="262"/>
      <c r="E143" s="262"/>
      <c r="F143" s="262"/>
      <c r="G143" s="263"/>
    </row>
    <row r="144" spans="1:7" s="130" customFormat="1" ht="28.5" outlineLevel="1" x14ac:dyDescent="0.2">
      <c r="A144" s="136" t="s">
        <v>91</v>
      </c>
      <c r="B144" s="134" t="s">
        <v>353</v>
      </c>
      <c r="C144" s="135" t="s">
        <v>352</v>
      </c>
      <c r="D144" s="134" t="s">
        <v>338</v>
      </c>
      <c r="E144" s="133">
        <v>1.64</v>
      </c>
      <c r="F144" s="132">
        <v>154936</v>
      </c>
      <c r="G144" s="147">
        <v>254095.04</v>
      </c>
    </row>
    <row r="145" spans="1:7" ht="15.75" hidden="1" outlineLevel="3" x14ac:dyDescent="0.2">
      <c r="A145" s="129"/>
      <c r="B145" s="127"/>
      <c r="C145" s="128" t="s">
        <v>296</v>
      </c>
      <c r="D145" s="127" t="s">
        <v>337</v>
      </c>
      <c r="E145" s="126">
        <v>1.64</v>
      </c>
      <c r="F145" s="125">
        <v>154936</v>
      </c>
      <c r="G145" s="125">
        <v>254095.04</v>
      </c>
    </row>
    <row r="146" spans="1:7" s="130" customFormat="1" ht="25.5" outlineLevel="1" collapsed="1" x14ac:dyDescent="0.2">
      <c r="A146" s="136" t="s">
        <v>101</v>
      </c>
      <c r="B146" s="134" t="s">
        <v>193</v>
      </c>
      <c r="C146" s="135" t="s">
        <v>194</v>
      </c>
      <c r="D146" s="134" t="s">
        <v>195</v>
      </c>
      <c r="E146" s="133">
        <v>205.8</v>
      </c>
      <c r="F146" s="132">
        <v>1234</v>
      </c>
      <c r="G146" s="147">
        <v>253957.2</v>
      </c>
    </row>
    <row r="147" spans="1:7" hidden="1" outlineLevel="3" x14ac:dyDescent="0.2">
      <c r="A147" s="129"/>
      <c r="B147" s="127"/>
      <c r="C147" s="128" t="s">
        <v>170</v>
      </c>
      <c r="D147" s="127" t="s">
        <v>195</v>
      </c>
      <c r="E147" s="126">
        <v>205.8</v>
      </c>
      <c r="F147" s="125">
        <v>1234</v>
      </c>
      <c r="G147" s="125">
        <v>253957.2</v>
      </c>
    </row>
    <row r="148" spans="1:7" s="130" customFormat="1" ht="15.75" outlineLevel="1" collapsed="1" x14ac:dyDescent="0.2">
      <c r="A148" s="136" t="s">
        <v>105</v>
      </c>
      <c r="B148" s="134" t="s">
        <v>351</v>
      </c>
      <c r="C148" s="135" t="s">
        <v>350</v>
      </c>
      <c r="D148" s="134" t="s">
        <v>338</v>
      </c>
      <c r="E148" s="133">
        <v>1.6</v>
      </c>
      <c r="F148" s="132">
        <v>131985</v>
      </c>
      <c r="G148" s="146">
        <v>211176</v>
      </c>
    </row>
    <row r="149" spans="1:7" ht="15.75" hidden="1" outlineLevel="3" x14ac:dyDescent="0.2">
      <c r="A149" s="129"/>
      <c r="B149" s="127"/>
      <c r="C149" s="128" t="s">
        <v>299</v>
      </c>
      <c r="D149" s="127" t="s">
        <v>337</v>
      </c>
      <c r="E149" s="126">
        <v>1.6</v>
      </c>
      <c r="F149" s="125">
        <v>131985</v>
      </c>
      <c r="G149" s="141">
        <v>211176</v>
      </c>
    </row>
    <row r="150" spans="1:7" collapsed="1" x14ac:dyDescent="0.2">
      <c r="A150" s="258" t="s">
        <v>349</v>
      </c>
      <c r="B150" s="259"/>
      <c r="C150" s="259"/>
      <c r="D150" s="259"/>
      <c r="E150" s="259"/>
      <c r="F150" s="259"/>
      <c r="G150" s="260"/>
    </row>
    <row r="151" spans="1:7" s="130" customFormat="1" ht="22.5" outlineLevel="1" x14ac:dyDescent="0.2">
      <c r="A151" s="136" t="s">
        <v>111</v>
      </c>
      <c r="B151" s="134" t="s">
        <v>348</v>
      </c>
      <c r="C151" s="135" t="s">
        <v>246</v>
      </c>
      <c r="D151" s="134" t="s">
        <v>203</v>
      </c>
      <c r="E151" s="143">
        <v>780</v>
      </c>
      <c r="F151" s="132">
        <v>203</v>
      </c>
      <c r="G151" s="142">
        <v>158340</v>
      </c>
    </row>
    <row r="152" spans="1:7" hidden="1" outlineLevel="3" x14ac:dyDescent="0.2">
      <c r="A152" s="129"/>
      <c r="B152" s="127"/>
      <c r="C152" s="128" t="s">
        <v>244</v>
      </c>
      <c r="D152" s="127" t="s">
        <v>203</v>
      </c>
      <c r="E152" s="126">
        <v>780</v>
      </c>
      <c r="F152" s="125">
        <v>203</v>
      </c>
      <c r="G152" s="141">
        <v>158340</v>
      </c>
    </row>
    <row r="153" spans="1:7" s="130" customFormat="1" ht="25.5" outlineLevel="1" collapsed="1" x14ac:dyDescent="0.2">
      <c r="A153" s="136" t="s">
        <v>116</v>
      </c>
      <c r="B153" s="134" t="s">
        <v>347</v>
      </c>
      <c r="C153" s="135" t="s">
        <v>206</v>
      </c>
      <c r="D153" s="134" t="s">
        <v>203</v>
      </c>
      <c r="E153" s="143">
        <v>10</v>
      </c>
      <c r="F153" s="132">
        <v>2784</v>
      </c>
      <c r="G153" s="142">
        <v>27840</v>
      </c>
    </row>
    <row r="154" spans="1:7" hidden="1" outlineLevel="3" x14ac:dyDescent="0.2">
      <c r="A154" s="129"/>
      <c r="B154" s="127"/>
      <c r="C154" s="128" t="s">
        <v>204</v>
      </c>
      <c r="D154" s="127" t="s">
        <v>203</v>
      </c>
      <c r="E154" s="126">
        <v>10</v>
      </c>
      <c r="F154" s="125">
        <v>2784</v>
      </c>
      <c r="G154" s="141">
        <v>27840</v>
      </c>
    </row>
    <row r="155" spans="1:7" s="130" customFormat="1" ht="25.5" outlineLevel="1" collapsed="1" x14ac:dyDescent="0.2">
      <c r="A155" s="136" t="s">
        <v>133</v>
      </c>
      <c r="B155" s="134" t="s">
        <v>238</v>
      </c>
      <c r="C155" s="135" t="s">
        <v>239</v>
      </c>
      <c r="D155" s="134" t="s">
        <v>195</v>
      </c>
      <c r="E155" s="133">
        <v>95.857249999999993</v>
      </c>
      <c r="F155" s="132">
        <v>286</v>
      </c>
      <c r="G155" s="140">
        <v>27415.17</v>
      </c>
    </row>
    <row r="156" spans="1:7" hidden="1" outlineLevel="3" x14ac:dyDescent="0.2">
      <c r="A156" s="129"/>
      <c r="B156" s="127"/>
      <c r="C156" s="128" t="s">
        <v>345</v>
      </c>
      <c r="D156" s="127"/>
      <c r="E156" s="145"/>
      <c r="F156" s="144"/>
      <c r="G156" s="144"/>
    </row>
    <row r="157" spans="1:7" hidden="1" outlineLevel="3" x14ac:dyDescent="0.2">
      <c r="A157" s="129"/>
      <c r="B157" s="127"/>
      <c r="C157" s="128" t="s">
        <v>207</v>
      </c>
      <c r="D157" s="127" t="s">
        <v>195</v>
      </c>
      <c r="E157" s="126">
        <v>65.150999999999996</v>
      </c>
      <c r="F157" s="125">
        <v>286</v>
      </c>
      <c r="G157" s="125">
        <v>18633.189999999999</v>
      </c>
    </row>
    <row r="158" spans="1:7" hidden="1" outlineLevel="3" x14ac:dyDescent="0.2">
      <c r="A158" s="129"/>
      <c r="B158" s="127"/>
      <c r="C158" s="128" t="s">
        <v>302</v>
      </c>
      <c r="D158" s="127" t="s">
        <v>195</v>
      </c>
      <c r="E158" s="126">
        <v>30.706250000000001</v>
      </c>
      <c r="F158" s="125">
        <v>286</v>
      </c>
      <c r="G158" s="125">
        <v>8781.99</v>
      </c>
    </row>
    <row r="159" spans="1:7" s="130" customFormat="1" outlineLevel="1" collapsed="1" x14ac:dyDescent="0.2">
      <c r="A159" s="136" t="s">
        <v>170</v>
      </c>
      <c r="B159" s="134" t="s">
        <v>282</v>
      </c>
      <c r="C159" s="135" t="s">
        <v>283</v>
      </c>
      <c r="D159" s="134" t="s">
        <v>187</v>
      </c>
      <c r="E159" s="133">
        <v>7.7759999999999996E-2</v>
      </c>
      <c r="F159" s="132">
        <v>282724</v>
      </c>
      <c r="G159" s="140">
        <v>21984.62</v>
      </c>
    </row>
    <row r="160" spans="1:7" hidden="1" outlineLevel="3" x14ac:dyDescent="0.2">
      <c r="A160" s="129"/>
      <c r="B160" s="127"/>
      <c r="C160" s="128" t="s">
        <v>247</v>
      </c>
      <c r="D160" s="127" t="s">
        <v>187</v>
      </c>
      <c r="E160" s="126">
        <v>7.7759999999999996E-2</v>
      </c>
      <c r="F160" s="125">
        <v>282724</v>
      </c>
      <c r="G160" s="125">
        <v>21984.62</v>
      </c>
    </row>
    <row r="161" spans="1:7" s="130" customFormat="1" ht="25.5" outlineLevel="1" collapsed="1" x14ac:dyDescent="0.2">
      <c r="A161" s="136" t="s">
        <v>196</v>
      </c>
      <c r="B161" s="134" t="s">
        <v>346</v>
      </c>
      <c r="C161" s="135" t="s">
        <v>202</v>
      </c>
      <c r="D161" s="134" t="s">
        <v>203</v>
      </c>
      <c r="E161" s="143">
        <v>6</v>
      </c>
      <c r="F161" s="132">
        <v>2882</v>
      </c>
      <c r="G161" s="142">
        <v>17292</v>
      </c>
    </row>
    <row r="162" spans="1:7" hidden="1" outlineLevel="3" x14ac:dyDescent="0.2">
      <c r="A162" s="129"/>
      <c r="B162" s="127"/>
      <c r="C162" s="128" t="s">
        <v>200</v>
      </c>
      <c r="D162" s="127" t="s">
        <v>203</v>
      </c>
      <c r="E162" s="126">
        <v>6</v>
      </c>
      <c r="F162" s="125">
        <v>2882</v>
      </c>
      <c r="G162" s="141">
        <v>17292</v>
      </c>
    </row>
    <row r="163" spans="1:7" s="130" customFormat="1" outlineLevel="1" collapsed="1" x14ac:dyDescent="0.2">
      <c r="A163" s="136" t="s">
        <v>200</v>
      </c>
      <c r="B163" s="134" t="s">
        <v>232</v>
      </c>
      <c r="C163" s="135" t="s">
        <v>233</v>
      </c>
      <c r="D163" s="134" t="s">
        <v>187</v>
      </c>
      <c r="E163" s="133">
        <v>4.9728200000000002E-3</v>
      </c>
      <c r="F163" s="132">
        <v>2358157</v>
      </c>
      <c r="G163" s="140">
        <v>11726.69</v>
      </c>
    </row>
    <row r="164" spans="1:7" hidden="1" outlineLevel="3" x14ac:dyDescent="0.2">
      <c r="A164" s="129"/>
      <c r="B164" s="127"/>
      <c r="C164" s="128" t="s">
        <v>345</v>
      </c>
      <c r="D164" s="127"/>
      <c r="E164" s="145"/>
      <c r="F164" s="144"/>
      <c r="G164" s="144"/>
    </row>
    <row r="165" spans="1:7" hidden="1" outlineLevel="3" x14ac:dyDescent="0.2">
      <c r="A165" s="129"/>
      <c r="B165" s="127"/>
      <c r="C165" s="128" t="s">
        <v>207</v>
      </c>
      <c r="D165" s="127" t="s">
        <v>187</v>
      </c>
      <c r="E165" s="126">
        <v>4.572E-4</v>
      </c>
      <c r="F165" s="125">
        <v>2358157</v>
      </c>
      <c r="G165" s="125">
        <v>1078.1500000000001</v>
      </c>
    </row>
    <row r="166" spans="1:7" hidden="1" outlineLevel="3" x14ac:dyDescent="0.2">
      <c r="A166" s="129"/>
      <c r="B166" s="127"/>
      <c r="C166" s="128" t="s">
        <v>302</v>
      </c>
      <c r="D166" s="127" t="s">
        <v>187</v>
      </c>
      <c r="E166" s="126">
        <v>4.5156299999999996E-3</v>
      </c>
      <c r="F166" s="125">
        <v>2358157</v>
      </c>
      <c r="G166" s="125">
        <v>10648.55</v>
      </c>
    </row>
    <row r="167" spans="1:7" s="130" customFormat="1" outlineLevel="1" collapsed="1" x14ac:dyDescent="0.2">
      <c r="A167" s="136" t="s">
        <v>204</v>
      </c>
      <c r="B167" s="134" t="s">
        <v>185</v>
      </c>
      <c r="C167" s="135" t="s">
        <v>186</v>
      </c>
      <c r="D167" s="134" t="s">
        <v>187</v>
      </c>
      <c r="E167" s="133">
        <v>1.38E-2</v>
      </c>
      <c r="F167" s="132">
        <v>711375</v>
      </c>
      <c r="G167" s="140">
        <v>9816.9699999999993</v>
      </c>
    </row>
    <row r="168" spans="1:7" hidden="1" outlineLevel="3" x14ac:dyDescent="0.2">
      <c r="A168" s="129"/>
      <c r="B168" s="127"/>
      <c r="C168" s="128" t="s">
        <v>170</v>
      </c>
      <c r="D168" s="127" t="s">
        <v>187</v>
      </c>
      <c r="E168" s="126">
        <v>1.38E-2</v>
      </c>
      <c r="F168" s="125">
        <v>711375</v>
      </c>
      <c r="G168" s="125">
        <v>9816.9699999999993</v>
      </c>
    </row>
    <row r="169" spans="1:7" s="130" customFormat="1" ht="38.25" outlineLevel="1" collapsed="1" x14ac:dyDescent="0.2">
      <c r="A169" s="136" t="s">
        <v>207</v>
      </c>
      <c r="B169" s="134" t="s">
        <v>276</v>
      </c>
      <c r="C169" s="135" t="s">
        <v>277</v>
      </c>
      <c r="D169" s="134" t="s">
        <v>187</v>
      </c>
      <c r="E169" s="133">
        <v>7.7759999999999999E-3</v>
      </c>
      <c r="F169" s="132">
        <v>1195418</v>
      </c>
      <c r="G169" s="140">
        <v>9295.57</v>
      </c>
    </row>
    <row r="170" spans="1:7" hidden="1" outlineLevel="3" x14ac:dyDescent="0.2">
      <c r="A170" s="129"/>
      <c r="B170" s="127"/>
      <c r="C170" s="128" t="s">
        <v>247</v>
      </c>
      <c r="D170" s="127" t="s">
        <v>187</v>
      </c>
      <c r="E170" s="126">
        <v>7.7759999999999999E-3</v>
      </c>
      <c r="F170" s="125">
        <v>1195418</v>
      </c>
      <c r="G170" s="125">
        <v>9295.57</v>
      </c>
    </row>
    <row r="171" spans="1:7" s="130" customFormat="1" ht="15.75" outlineLevel="1" collapsed="1" x14ac:dyDescent="0.2">
      <c r="A171" s="136" t="s">
        <v>240</v>
      </c>
      <c r="B171" s="134" t="s">
        <v>189</v>
      </c>
      <c r="C171" s="135" t="s">
        <v>190</v>
      </c>
      <c r="D171" s="134" t="s">
        <v>338</v>
      </c>
      <c r="E171" s="143">
        <v>225</v>
      </c>
      <c r="F171" s="132">
        <v>36</v>
      </c>
      <c r="G171" s="142">
        <v>8100</v>
      </c>
    </row>
    <row r="172" spans="1:7" ht="15.75" hidden="1" outlineLevel="3" x14ac:dyDescent="0.2">
      <c r="A172" s="129"/>
      <c r="B172" s="127"/>
      <c r="C172" s="128" t="s">
        <v>170</v>
      </c>
      <c r="D172" s="127" t="s">
        <v>337</v>
      </c>
      <c r="E172" s="126">
        <v>225</v>
      </c>
      <c r="F172" s="125">
        <v>36</v>
      </c>
      <c r="G172" s="141">
        <v>8100</v>
      </c>
    </row>
    <row r="173" spans="1:7" s="130" customFormat="1" ht="15.75" outlineLevel="1" collapsed="1" x14ac:dyDescent="0.2">
      <c r="A173" s="136" t="s">
        <v>244</v>
      </c>
      <c r="B173" s="134" t="s">
        <v>273</v>
      </c>
      <c r="C173" s="135" t="s">
        <v>274</v>
      </c>
      <c r="D173" s="134" t="s">
        <v>338</v>
      </c>
      <c r="E173" s="133">
        <v>0.24623999999999999</v>
      </c>
      <c r="F173" s="132">
        <v>32572</v>
      </c>
      <c r="G173" s="140">
        <v>8020.53</v>
      </c>
    </row>
    <row r="174" spans="1:7" ht="15.75" hidden="1" outlineLevel="3" x14ac:dyDescent="0.2">
      <c r="A174" s="129"/>
      <c r="B174" s="127"/>
      <c r="C174" s="128" t="s">
        <v>247</v>
      </c>
      <c r="D174" s="127" t="s">
        <v>337</v>
      </c>
      <c r="E174" s="126">
        <v>0.24623999999999999</v>
      </c>
      <c r="F174" s="125">
        <v>32572</v>
      </c>
      <c r="G174" s="125">
        <v>8020.53</v>
      </c>
    </row>
    <row r="175" spans="1:7" s="130" customFormat="1" outlineLevel="1" collapsed="1" x14ac:dyDescent="0.2">
      <c r="A175" s="136" t="s">
        <v>247</v>
      </c>
      <c r="B175" s="134" t="s">
        <v>226</v>
      </c>
      <c r="C175" s="135" t="s">
        <v>227</v>
      </c>
      <c r="D175" s="134" t="s">
        <v>195</v>
      </c>
      <c r="E175" s="133">
        <v>2.2059899999999999</v>
      </c>
      <c r="F175" s="132">
        <v>2647</v>
      </c>
      <c r="G175" s="140">
        <v>5839.26</v>
      </c>
    </row>
    <row r="176" spans="1:7" hidden="1" outlineLevel="3" x14ac:dyDescent="0.2">
      <c r="A176" s="129"/>
      <c r="B176" s="127"/>
      <c r="C176" s="128" t="s">
        <v>207</v>
      </c>
      <c r="D176" s="127" t="s">
        <v>195</v>
      </c>
      <c r="E176" s="126">
        <v>2.2059899999999999</v>
      </c>
      <c r="F176" s="125">
        <v>2647</v>
      </c>
      <c r="G176" s="125">
        <v>5839.26</v>
      </c>
    </row>
    <row r="177" spans="1:7" s="130" customFormat="1" ht="25.5" outlineLevel="1" collapsed="1" x14ac:dyDescent="0.2">
      <c r="A177" s="136" t="s">
        <v>296</v>
      </c>
      <c r="B177" s="134" t="s">
        <v>229</v>
      </c>
      <c r="C177" s="135" t="s">
        <v>230</v>
      </c>
      <c r="D177" s="134" t="s">
        <v>187</v>
      </c>
      <c r="E177" s="133">
        <v>6.8580000000000004E-3</v>
      </c>
      <c r="F177" s="132">
        <v>564235</v>
      </c>
      <c r="G177" s="140">
        <v>3869.52</v>
      </c>
    </row>
    <row r="178" spans="1:7" hidden="1" outlineLevel="3" x14ac:dyDescent="0.2">
      <c r="A178" s="129"/>
      <c r="B178" s="127"/>
      <c r="C178" s="128" t="s">
        <v>207</v>
      </c>
      <c r="D178" s="127" t="s">
        <v>187</v>
      </c>
      <c r="E178" s="126">
        <v>6.8580000000000004E-3</v>
      </c>
      <c r="F178" s="125">
        <v>564235</v>
      </c>
      <c r="G178" s="125">
        <v>3869.52</v>
      </c>
    </row>
    <row r="179" spans="1:7" s="130" customFormat="1" ht="25.5" outlineLevel="1" collapsed="1" x14ac:dyDescent="0.2">
      <c r="A179" s="136" t="s">
        <v>299</v>
      </c>
      <c r="B179" s="134" t="s">
        <v>344</v>
      </c>
      <c r="C179" s="135" t="s">
        <v>327</v>
      </c>
      <c r="D179" s="134" t="s">
        <v>195</v>
      </c>
      <c r="E179" s="133">
        <v>2.2000000000000002</v>
      </c>
      <c r="F179" s="132">
        <v>767</v>
      </c>
      <c r="G179" s="140">
        <v>1687.4</v>
      </c>
    </row>
    <row r="180" spans="1:7" hidden="1" outlineLevel="3" x14ac:dyDescent="0.2">
      <c r="A180" s="129"/>
      <c r="B180" s="127"/>
      <c r="C180" s="128" t="s">
        <v>325</v>
      </c>
      <c r="D180" s="127" t="s">
        <v>195</v>
      </c>
      <c r="E180" s="126">
        <v>2.2000000000000002</v>
      </c>
      <c r="F180" s="125">
        <v>767</v>
      </c>
      <c r="G180" s="125">
        <v>1687.4</v>
      </c>
    </row>
    <row r="181" spans="1:7" s="130" customFormat="1" outlineLevel="1" collapsed="1" x14ac:dyDescent="0.2">
      <c r="A181" s="136" t="s">
        <v>302</v>
      </c>
      <c r="B181" s="134" t="s">
        <v>294</v>
      </c>
      <c r="C181" s="135" t="s">
        <v>295</v>
      </c>
      <c r="D181" s="134" t="s">
        <v>195</v>
      </c>
      <c r="E181" s="133">
        <v>3.8879999999999999</v>
      </c>
      <c r="F181" s="132">
        <v>312</v>
      </c>
      <c r="G181" s="140">
        <v>1213.06</v>
      </c>
    </row>
    <row r="182" spans="1:7" hidden="1" outlineLevel="3" x14ac:dyDescent="0.2">
      <c r="A182" s="129"/>
      <c r="B182" s="127"/>
      <c r="C182" s="128" t="s">
        <v>247</v>
      </c>
      <c r="D182" s="127" t="s">
        <v>195</v>
      </c>
      <c r="E182" s="126">
        <v>3.8879999999999999</v>
      </c>
      <c r="F182" s="125">
        <v>312</v>
      </c>
      <c r="G182" s="125">
        <v>1213.06</v>
      </c>
    </row>
    <row r="183" spans="1:7" s="130" customFormat="1" outlineLevel="1" collapsed="1" x14ac:dyDescent="0.2">
      <c r="A183" s="136" t="s">
        <v>322</v>
      </c>
      <c r="B183" s="134" t="s">
        <v>288</v>
      </c>
      <c r="C183" s="135" t="s">
        <v>289</v>
      </c>
      <c r="D183" s="134" t="s">
        <v>195</v>
      </c>
      <c r="E183" s="133">
        <v>1.296</v>
      </c>
      <c r="F183" s="132">
        <v>861</v>
      </c>
      <c r="G183" s="140">
        <v>1115.8599999999999</v>
      </c>
    </row>
    <row r="184" spans="1:7" hidden="1" outlineLevel="3" x14ac:dyDescent="0.2">
      <c r="A184" s="129"/>
      <c r="B184" s="127"/>
      <c r="C184" s="128" t="s">
        <v>247</v>
      </c>
      <c r="D184" s="127" t="s">
        <v>195</v>
      </c>
      <c r="E184" s="126">
        <v>1.296</v>
      </c>
      <c r="F184" s="125">
        <v>861</v>
      </c>
      <c r="G184" s="125">
        <v>1115.8599999999999</v>
      </c>
    </row>
    <row r="185" spans="1:7" s="130" customFormat="1" ht="25.5" outlineLevel="1" collapsed="1" x14ac:dyDescent="0.2">
      <c r="A185" s="136" t="s">
        <v>325</v>
      </c>
      <c r="B185" s="134" t="s">
        <v>279</v>
      </c>
      <c r="C185" s="135" t="s">
        <v>280</v>
      </c>
      <c r="D185" s="134" t="s">
        <v>338</v>
      </c>
      <c r="E185" s="133">
        <v>6.156E-3</v>
      </c>
      <c r="F185" s="132">
        <v>122966</v>
      </c>
      <c r="G185" s="140">
        <v>756.98</v>
      </c>
    </row>
    <row r="186" spans="1:7" ht="15.75" hidden="1" outlineLevel="3" x14ac:dyDescent="0.2">
      <c r="A186" s="129"/>
      <c r="B186" s="127"/>
      <c r="C186" s="128" t="s">
        <v>247</v>
      </c>
      <c r="D186" s="127" t="s">
        <v>337</v>
      </c>
      <c r="E186" s="126">
        <v>6.156E-3</v>
      </c>
      <c r="F186" s="125">
        <v>122966</v>
      </c>
      <c r="G186" s="125">
        <v>756.98</v>
      </c>
    </row>
    <row r="187" spans="1:7" s="130" customFormat="1" ht="25.5" outlineLevel="1" collapsed="1" x14ac:dyDescent="0.2">
      <c r="A187" s="136" t="s">
        <v>343</v>
      </c>
      <c r="B187" s="134" t="s">
        <v>291</v>
      </c>
      <c r="C187" s="135" t="s">
        <v>292</v>
      </c>
      <c r="D187" s="134" t="s">
        <v>195</v>
      </c>
      <c r="E187" s="133">
        <v>3.8879999999999998E-2</v>
      </c>
      <c r="F187" s="132">
        <v>3006</v>
      </c>
      <c r="G187" s="140">
        <v>116.87</v>
      </c>
    </row>
    <row r="188" spans="1:7" hidden="1" outlineLevel="3" x14ac:dyDescent="0.2">
      <c r="A188" s="129"/>
      <c r="B188" s="127"/>
      <c r="C188" s="128" t="s">
        <v>247</v>
      </c>
      <c r="D188" s="127" t="s">
        <v>195</v>
      </c>
      <c r="E188" s="126">
        <v>3.8879999999999998E-2</v>
      </c>
      <c r="F188" s="125">
        <v>3006</v>
      </c>
      <c r="G188" s="125">
        <v>116.87</v>
      </c>
    </row>
    <row r="189" spans="1:7" s="130" customFormat="1" outlineLevel="1" collapsed="1" x14ac:dyDescent="0.2">
      <c r="A189" s="136" t="s">
        <v>342</v>
      </c>
      <c r="B189" s="134" t="s">
        <v>285</v>
      </c>
      <c r="C189" s="135" t="s">
        <v>286</v>
      </c>
      <c r="D189" s="134" t="s">
        <v>195</v>
      </c>
      <c r="E189" s="133">
        <v>3.2399999999999998E-2</v>
      </c>
      <c r="F189" s="132">
        <v>2284</v>
      </c>
      <c r="G189" s="142">
        <v>74</v>
      </c>
    </row>
    <row r="190" spans="1:7" hidden="1" outlineLevel="3" x14ac:dyDescent="0.2">
      <c r="A190" s="129"/>
      <c r="B190" s="127"/>
      <c r="C190" s="128" t="s">
        <v>247</v>
      </c>
      <c r="D190" s="127" t="s">
        <v>195</v>
      </c>
      <c r="E190" s="126">
        <v>3.2399999999999998E-2</v>
      </c>
      <c r="F190" s="125">
        <v>2284</v>
      </c>
      <c r="G190" s="141">
        <v>74</v>
      </c>
    </row>
    <row r="191" spans="1:7" s="130" customFormat="1" ht="25.5" outlineLevel="1" collapsed="1" x14ac:dyDescent="0.2">
      <c r="A191" s="136" t="s">
        <v>341</v>
      </c>
      <c r="B191" s="134" t="s">
        <v>340</v>
      </c>
      <c r="C191" s="135" t="s">
        <v>339</v>
      </c>
      <c r="D191" s="134" t="s">
        <v>338</v>
      </c>
      <c r="E191" s="133">
        <v>1.9427999999999999E-4</v>
      </c>
      <c r="F191" s="132">
        <v>9938</v>
      </c>
      <c r="G191" s="140">
        <v>1.93</v>
      </c>
    </row>
    <row r="192" spans="1:7" ht="15.75" hidden="1" outlineLevel="3" x14ac:dyDescent="0.2">
      <c r="A192" s="129"/>
      <c r="B192" s="127"/>
      <c r="C192" s="128" t="s">
        <v>76</v>
      </c>
      <c r="D192" s="127" t="s">
        <v>337</v>
      </c>
      <c r="E192" s="126">
        <v>1.9427999999999999E-4</v>
      </c>
      <c r="F192" s="125">
        <v>9938</v>
      </c>
      <c r="G192" s="125">
        <v>1.93</v>
      </c>
    </row>
    <row r="193" spans="1:7" collapsed="1" x14ac:dyDescent="0.2">
      <c r="A193" s="115"/>
      <c r="B193" s="114"/>
      <c r="C193" s="113" t="s">
        <v>336</v>
      </c>
      <c r="D193" s="112" t="s">
        <v>40</v>
      </c>
      <c r="E193" s="111"/>
      <c r="F193" s="111"/>
      <c r="G193" s="110">
        <v>5071342</v>
      </c>
    </row>
    <row r="194" spans="1:7" x14ac:dyDescent="0.2">
      <c r="A194" s="124"/>
      <c r="B194" s="123"/>
      <c r="C194" s="122"/>
      <c r="D194" s="121"/>
      <c r="E194" s="120"/>
      <c r="F194" s="119"/>
      <c r="G194" s="118"/>
    </row>
    <row r="195" spans="1:7" ht="14.25" x14ac:dyDescent="0.2">
      <c r="A195" s="139"/>
      <c r="B195" s="138"/>
      <c r="C195" s="137" t="s">
        <v>335</v>
      </c>
      <c r="D195" s="253"/>
      <c r="E195" s="253"/>
      <c r="F195" s="253"/>
      <c r="G195" s="254"/>
    </row>
    <row r="196" spans="1:7" s="130" customFormat="1" ht="25.5" outlineLevel="1" x14ac:dyDescent="0.2">
      <c r="A196" s="136" t="s">
        <v>49</v>
      </c>
      <c r="B196" s="134" t="s">
        <v>334</v>
      </c>
      <c r="C196" s="135" t="s">
        <v>103</v>
      </c>
      <c r="D196" s="134" t="s">
        <v>104</v>
      </c>
      <c r="E196" s="133">
        <v>99.164000000000001</v>
      </c>
      <c r="F196" s="132">
        <v>147</v>
      </c>
      <c r="G196" s="131">
        <v>14577.11</v>
      </c>
    </row>
    <row r="197" spans="1:7" hidden="1" outlineLevel="3" x14ac:dyDescent="0.2">
      <c r="A197" s="129"/>
      <c r="B197" s="127"/>
      <c r="C197" s="128" t="s">
        <v>101</v>
      </c>
      <c r="D197" s="127" t="s">
        <v>104</v>
      </c>
      <c r="E197" s="126">
        <v>99.164000000000001</v>
      </c>
      <c r="F197" s="125">
        <v>147</v>
      </c>
      <c r="G197" s="125">
        <v>14577.11</v>
      </c>
    </row>
    <row r="198" spans="1:7" collapsed="1" x14ac:dyDescent="0.2">
      <c r="A198" s="115"/>
      <c r="B198" s="114"/>
      <c r="C198" s="113" t="s">
        <v>333</v>
      </c>
      <c r="D198" s="112" t="s">
        <v>40</v>
      </c>
      <c r="E198" s="111"/>
      <c r="F198" s="111"/>
      <c r="G198" s="110">
        <v>14577</v>
      </c>
    </row>
    <row r="199" spans="1:7" x14ac:dyDescent="0.2">
      <c r="A199" s="124"/>
      <c r="B199" s="123"/>
      <c r="C199" s="122"/>
      <c r="D199" s="121"/>
      <c r="E199" s="120"/>
      <c r="F199" s="119"/>
      <c r="G199" s="118"/>
    </row>
    <row r="200" spans="1:7" x14ac:dyDescent="0.2">
      <c r="A200" s="115"/>
      <c r="B200" s="114"/>
      <c r="C200" s="113" t="s">
        <v>332</v>
      </c>
      <c r="D200" s="112" t="s">
        <v>47</v>
      </c>
      <c r="E200" s="117">
        <v>1724.2599</v>
      </c>
      <c r="F200" s="111"/>
      <c r="G200" s="116"/>
    </row>
    <row r="201" spans="1:7" x14ac:dyDescent="0.2">
      <c r="A201" s="115"/>
      <c r="B201" s="114"/>
      <c r="C201" s="113" t="s">
        <v>331</v>
      </c>
      <c r="D201" s="112" t="s">
        <v>40</v>
      </c>
      <c r="E201" s="111"/>
      <c r="F201" s="111"/>
      <c r="G201" s="110">
        <v>17755547</v>
      </c>
    </row>
    <row r="202" spans="1:7" x14ac:dyDescent="0.2">
      <c r="A202" s="115"/>
      <c r="B202" s="114"/>
      <c r="C202" s="113" t="s">
        <v>330</v>
      </c>
      <c r="D202" s="112" t="s">
        <v>40</v>
      </c>
      <c r="E202" s="111"/>
      <c r="F202" s="111"/>
      <c r="G202" s="110">
        <v>0</v>
      </c>
    </row>
    <row r="203" spans="1:7" x14ac:dyDescent="0.2">
      <c r="A203" s="115"/>
      <c r="B203" s="114"/>
      <c r="C203" s="113" t="s">
        <v>329</v>
      </c>
      <c r="D203" s="112" t="s">
        <v>40</v>
      </c>
      <c r="E203" s="111"/>
      <c r="F203" s="111"/>
      <c r="G203" s="110">
        <v>17755547</v>
      </c>
    </row>
    <row r="204" spans="1:7" x14ac:dyDescent="0.2">
      <c r="A204" s="115"/>
      <c r="B204" s="114"/>
      <c r="C204" s="113" t="s">
        <v>328</v>
      </c>
      <c r="D204" s="112" t="s">
        <v>40</v>
      </c>
      <c r="E204" s="111"/>
      <c r="F204" s="111"/>
      <c r="G204" s="110">
        <v>0</v>
      </c>
    </row>
  </sheetData>
  <mergeCells count="27">
    <mergeCell ref="A150:G150"/>
    <mergeCell ref="D195:G195"/>
    <mergeCell ref="A66:G66"/>
    <mergeCell ref="A71:G71"/>
    <mergeCell ref="D133:G133"/>
    <mergeCell ref="A134:G134"/>
    <mergeCell ref="A143:G143"/>
    <mergeCell ref="A16:G16"/>
    <mergeCell ref="D17:G17"/>
    <mergeCell ref="D37:G37"/>
    <mergeCell ref="D54:G54"/>
    <mergeCell ref="A55:G55"/>
    <mergeCell ref="C8:F8"/>
    <mergeCell ref="C9:F9"/>
    <mergeCell ref="C10:F10"/>
    <mergeCell ref="A12:F12"/>
    <mergeCell ref="A13:A14"/>
    <mergeCell ref="B13:B14"/>
    <mergeCell ref="C13:C14"/>
    <mergeCell ref="D13:D14"/>
    <mergeCell ref="E13:E14"/>
    <mergeCell ref="F13:G13"/>
    <mergeCell ref="F1:G1"/>
    <mergeCell ref="C2:F2"/>
    <mergeCell ref="E3:G3"/>
    <mergeCell ref="D5:G5"/>
    <mergeCell ref="C6:D6"/>
  </mergeCells>
  <pageMargins left="0.59" right="0.59" top="0.79" bottom="0.79" header="0.51" footer="0.51"/>
  <pageSetup paperSize="9" fitToHeight="10000" orientation="landscape" horizontalDpi="300" verticalDpi="300"/>
  <headerFooter>
    <oddHeader>&amp;L&amp;"Times New Roman,Обычный"Программный комплекс АВС (редакция 2024.5)&amp;C&amp;"Times New Roman,Обычный"&amp;P&amp;R&amp;"Times New Roman,Обычный"72000</oddHeader>
    <oddFooter>&amp;C&amp;"Times New Roman,Обычный"Страниц -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showGridLines="0" workbookViewId="0">
      <selection activeCell="B18" sqref="B18"/>
    </sheetView>
  </sheetViews>
  <sheetFormatPr defaultColWidth="9.33203125" defaultRowHeight="12.75" x14ac:dyDescent="0.2"/>
  <cols>
    <col min="1" max="1" width="7.83203125" style="109" customWidth="1"/>
    <col min="2" max="2" width="181.6640625" style="109" customWidth="1"/>
    <col min="3" max="16384" width="9.33203125" style="109"/>
  </cols>
  <sheetData>
    <row r="1" spans="1:2" s="159" customFormat="1" ht="15.75" x14ac:dyDescent="0.2">
      <c r="B1" s="167" t="s">
        <v>423</v>
      </c>
    </row>
    <row r="2" spans="1:2" x14ac:dyDescent="0.2">
      <c r="A2" s="157" t="s">
        <v>422</v>
      </c>
      <c r="B2" s="156" t="s">
        <v>421</v>
      </c>
    </row>
    <row r="3" spans="1:2" x14ac:dyDescent="0.2">
      <c r="A3" s="264"/>
      <c r="B3" s="265"/>
    </row>
    <row r="4" spans="1:2" ht="13.5" x14ac:dyDescent="0.2">
      <c r="A4" s="166" t="s">
        <v>49</v>
      </c>
      <c r="B4" s="165" t="s">
        <v>420</v>
      </c>
    </row>
    <row r="5" spans="1:2" ht="13.5" x14ac:dyDescent="0.2">
      <c r="A5" s="166" t="s">
        <v>61</v>
      </c>
      <c r="B5" s="165" t="s">
        <v>419</v>
      </c>
    </row>
    <row r="6" spans="1:2" ht="13.5" x14ac:dyDescent="0.2">
      <c r="A6" s="166" t="s">
        <v>66</v>
      </c>
      <c r="B6" s="165" t="s">
        <v>418</v>
      </c>
    </row>
    <row r="7" spans="1:2" ht="29.25" x14ac:dyDescent="0.2">
      <c r="A7" s="166" t="s">
        <v>76</v>
      </c>
      <c r="B7" s="165" t="s">
        <v>417</v>
      </c>
    </row>
    <row r="8" spans="1:2" ht="29.25" x14ac:dyDescent="0.2">
      <c r="A8" s="166" t="s">
        <v>91</v>
      </c>
      <c r="B8" s="165" t="s">
        <v>416</v>
      </c>
    </row>
    <row r="9" spans="1:2" ht="42.75" x14ac:dyDescent="0.2">
      <c r="A9" s="166" t="s">
        <v>101</v>
      </c>
      <c r="B9" s="165" t="s">
        <v>415</v>
      </c>
    </row>
    <row r="10" spans="1:2" ht="15.75" x14ac:dyDescent="0.2">
      <c r="A10" s="166" t="s">
        <v>105</v>
      </c>
      <c r="B10" s="165" t="s">
        <v>414</v>
      </c>
    </row>
    <row r="11" spans="1:2" ht="29.25" x14ac:dyDescent="0.2">
      <c r="A11" s="166" t="s">
        <v>111</v>
      </c>
      <c r="B11" s="165" t="s">
        <v>413</v>
      </c>
    </row>
    <row r="12" spans="1:2" ht="27" x14ac:dyDescent="0.2">
      <c r="A12" s="166" t="s">
        <v>116</v>
      </c>
      <c r="B12" s="165" t="s">
        <v>412</v>
      </c>
    </row>
    <row r="13" spans="1:2" ht="29.25" x14ac:dyDescent="0.2">
      <c r="A13" s="166" t="s">
        <v>133</v>
      </c>
      <c r="B13" s="165" t="s">
        <v>411</v>
      </c>
    </row>
    <row r="14" spans="1:2" ht="29.25" x14ac:dyDescent="0.2">
      <c r="A14" s="166" t="s">
        <v>170</v>
      </c>
      <c r="B14" s="165" t="s">
        <v>410</v>
      </c>
    </row>
    <row r="15" spans="1:2" ht="15.75" x14ac:dyDescent="0.2">
      <c r="A15" s="166" t="s">
        <v>196</v>
      </c>
      <c r="B15" s="165" t="s">
        <v>409</v>
      </c>
    </row>
    <row r="16" spans="1:2" ht="13.5" x14ac:dyDescent="0.2">
      <c r="A16" s="166" t="s">
        <v>200</v>
      </c>
      <c r="B16" s="165" t="s">
        <v>408</v>
      </c>
    </row>
    <row r="17" spans="1:2" ht="54" x14ac:dyDescent="0.2">
      <c r="A17" s="166" t="s">
        <v>204</v>
      </c>
      <c r="B17" s="165" t="s">
        <v>407</v>
      </c>
    </row>
    <row r="18" spans="1:2" ht="27" x14ac:dyDescent="0.2">
      <c r="A18" s="166" t="s">
        <v>207</v>
      </c>
      <c r="B18" s="165" t="s">
        <v>406</v>
      </c>
    </row>
    <row r="19" spans="1:2" ht="13.5" x14ac:dyDescent="0.2">
      <c r="A19" s="166" t="s">
        <v>240</v>
      </c>
      <c r="B19" s="165" t="s">
        <v>405</v>
      </c>
    </row>
    <row r="20" spans="1:2" ht="13.5" x14ac:dyDescent="0.2">
      <c r="A20" s="166" t="s">
        <v>244</v>
      </c>
      <c r="B20" s="165" t="s">
        <v>404</v>
      </c>
    </row>
    <row r="21" spans="1:2" ht="27" x14ac:dyDescent="0.2">
      <c r="A21" s="166" t="s">
        <v>247</v>
      </c>
      <c r="B21" s="165" t="s">
        <v>403</v>
      </c>
    </row>
    <row r="22" spans="1:2" ht="29.25" x14ac:dyDescent="0.2">
      <c r="A22" s="166" t="s">
        <v>296</v>
      </c>
      <c r="B22" s="165" t="s">
        <v>402</v>
      </c>
    </row>
    <row r="23" spans="1:2" ht="29.25" x14ac:dyDescent="0.2">
      <c r="A23" s="166" t="s">
        <v>299</v>
      </c>
      <c r="B23" s="165" t="s">
        <v>401</v>
      </c>
    </row>
    <row r="24" spans="1:2" ht="13.5" x14ac:dyDescent="0.2">
      <c r="A24" s="166" t="s">
        <v>302</v>
      </c>
      <c r="B24" s="165" t="s">
        <v>400</v>
      </c>
    </row>
    <row r="25" spans="1:2" ht="29.25" x14ac:dyDescent="0.2">
      <c r="A25" s="166" t="s">
        <v>322</v>
      </c>
      <c r="B25" s="165" t="s">
        <v>399</v>
      </c>
    </row>
    <row r="26" spans="1:2" ht="15.75" x14ac:dyDescent="0.2">
      <c r="A26" s="166" t="s">
        <v>325</v>
      </c>
      <c r="B26" s="165" t="s">
        <v>398</v>
      </c>
    </row>
    <row r="27" spans="1:2" ht="15.75" x14ac:dyDescent="0.2">
      <c r="A27" s="166" t="s">
        <v>343</v>
      </c>
      <c r="B27" s="165" t="s">
        <v>397</v>
      </c>
    </row>
    <row r="28" spans="1:2" ht="29.25" x14ac:dyDescent="0.2">
      <c r="A28" s="166" t="s">
        <v>342</v>
      </c>
      <c r="B28" s="165" t="s">
        <v>396</v>
      </c>
    </row>
    <row r="29" spans="1:2" ht="13.5" x14ac:dyDescent="0.2">
      <c r="A29" s="166" t="s">
        <v>341</v>
      </c>
      <c r="B29" s="165" t="s">
        <v>395</v>
      </c>
    </row>
    <row r="30" spans="1:2" ht="13.5" x14ac:dyDescent="0.2">
      <c r="A30" s="166" t="s">
        <v>394</v>
      </c>
      <c r="B30" s="165" t="s">
        <v>393</v>
      </c>
    </row>
    <row r="31" spans="1:2" ht="13.5" x14ac:dyDescent="0.2">
      <c r="A31" s="166" t="s">
        <v>392</v>
      </c>
      <c r="B31" s="165" t="s">
        <v>391</v>
      </c>
    </row>
  </sheetData>
  <mergeCells count="1">
    <mergeCell ref="A3:B3"/>
  </mergeCells>
  <pageMargins left="0.59" right="0.47" top="0.79" bottom="0.79" header="0.47" footer="0.47"/>
  <pageSetup paperSize="9" scale="85" fitToHeight="10000" orientation="landscape" horizontalDpi="300" verticalDpi="300"/>
  <headerFooter>
    <oddHeader>&amp;L&amp;"Times New Roman,обычный"Программный комплекс АВС (редакция 2024.5) &amp;C&amp;"Times New Roman,обычный"&amp;P</oddHeader>
    <oddFooter>&amp;C&amp;"Times New Roman,Обычный"Страниц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..._ССР</vt:lpstr>
      <vt:lpstr>6-1-1-1_ЛС ф4</vt:lpstr>
      <vt:lpstr>ra_abc4</vt:lpstr>
      <vt:lpstr>Э72000_ИД</vt:lpstr>
      <vt:lpstr>'6-1-1-1_ЛС ф4'!Заголовки_для_печати</vt:lpstr>
      <vt:lpstr>ra_abc4!Заголовки_для_печати</vt:lpstr>
      <vt:lpstr>Э72000_ИД!Заголовки_для_печати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Локальная смета</dc:title>
  <dc:creator>Dana Idrissova</dc:creator>
  <cp:lastModifiedBy>Куралай</cp:lastModifiedBy>
  <cp:lastPrinted>2022-01-02T17:28:02Z</cp:lastPrinted>
  <dcterms:created xsi:type="dcterms:W3CDTF">2008-02-01T05:26:36Z</dcterms:created>
  <dcterms:modified xsi:type="dcterms:W3CDTF">2024-08-27T08:58:01Z</dcterms:modified>
</cp:coreProperties>
</file>